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rkusz1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<sst xmlns="http://schemas.openxmlformats.org/spreadsheetml/2006/main" count="400" uniqueCount="198">
  <si>
    <t>Dział</t>
  </si>
  <si>
    <t>010</t>
  </si>
  <si>
    <t>01005</t>
  </si>
  <si>
    <t>020</t>
  </si>
  <si>
    <t>02001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</si>
  <si>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</si>
  <si>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</si>
  <si>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</si>
  <si>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</si>
  <si>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</si>
  <si>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</si>
  <si>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</si>
  <si>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</si>
  <si>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</si>
  <si>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</si>
  <si>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75020</t>
  </si>
  <si>
    <t>Treść</t>
  </si>
  <si>
    <t>Rozdział</t>
  </si>
  <si>
    <t>Rolnictwo i łowiectwo</t>
  </si>
  <si>
    <t>Prace geodezyjno-urządzeniowe na potrzeby rolnictwa</t>
  </si>
  <si>
    <t>Leśnictwo</t>
  </si>
  <si>
    <t>Gospodarka leśna</t>
  </si>
  <si>
    <t>02002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</si>
  <si>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</si>
  <si>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</si>
  <si>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</si>
  <si>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</si>
  <si>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</si>
  <si>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Pozostała działalność</t>
  </si>
  <si>
    <t xml:space="preserve">Działalność usługowa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</si>
  <si>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</si>
  <si>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</si>
  <si>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</si>
  <si>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</si>
  <si>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</si>
  <si>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75019</t>
  </si>
  <si>
    <t>Rady powiatów</t>
  </si>
  <si>
    <t>Starostwa powiatowe</t>
  </si>
  <si>
    <t>75045</t>
  </si>
  <si>
    <t>Komisje poborowe</t>
  </si>
  <si>
    <t>75075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</si>
  <si>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</si>
  <si>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</si>
  <si>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</si>
  <si>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</si>
  <si>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</si>
  <si>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</si>
  <si>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</si>
  <si>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75404</t>
  </si>
  <si>
    <t>Komendy wojewódzkie Policji</t>
  </si>
  <si>
    <t>75405</t>
  </si>
  <si>
    <t>Komendy powiatowe Policji</t>
  </si>
  <si>
    <t>75411</t>
  </si>
  <si>
    <t>Komendy powiatowe Państwowej Straży Pożarnej</t>
  </si>
  <si>
    <t>75414</t>
  </si>
  <si>
    <t>75495</t>
  </si>
  <si>
    <t>Obrona cywilna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</si>
  <si>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</si>
  <si>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</si>
  <si>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</si>
  <si>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</si>
  <si>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</si>
  <si>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</t>
  </si>
  <si>
    <t>758</t>
  </si>
  <si>
    <t>Różne rozliczenia</t>
  </si>
  <si>
    <t>75818</t>
  </si>
  <si>
    <t>75832</t>
  </si>
  <si>
    <t>Część równoważąca subwencji ogólnej powiatów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</si>
  <si>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</si>
  <si>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</si>
  <si>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</si>
  <si>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</si>
  <si>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</si>
  <si>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</si>
  <si>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</si>
  <si>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</si>
  <si>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</si>
  <si>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</si>
  <si>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</si>
  <si>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</si>
  <si>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</si>
  <si>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</si>
  <si>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</si>
  <si>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</si>
  <si>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80147</t>
  </si>
  <si>
    <t>Biblioteki pedagogiczne</t>
  </si>
  <si>
    <t>80195</t>
  </si>
  <si>
    <t>851</t>
  </si>
  <si>
    <t>Ochrona zdrowia</t>
  </si>
  <si>
    <t>85111</t>
  </si>
  <si>
    <t>Szpitale ogólne</t>
  </si>
  <si>
    <t>85149</t>
  </si>
  <si>
    <t>Programy polityki zdrowotnej</t>
  </si>
  <si>
    <t>85156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</si>
  <si>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</si>
  <si>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</si>
  <si>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</si>
  <si>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</si>
  <si>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</si>
  <si>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</si>
  <si>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</si>
  <si>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 xml:space="preserve">85204 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</si>
  <si>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</si>
  <si>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</si>
  <si>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</si>
  <si>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</si>
  <si>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</si>
  <si>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85231</t>
  </si>
  <si>
    <t>Pomoc dla cudzoziemców</t>
  </si>
  <si>
    <t>85295</t>
  </si>
  <si>
    <t>853</t>
  </si>
  <si>
    <t>85311</t>
  </si>
  <si>
    <t>85321</t>
  </si>
  <si>
    <t>Zespoły do spraw orzekania o niepłnosprawności</t>
  </si>
  <si>
    <t>85333</t>
  </si>
  <si>
    <t>Powiatowe urzędy pracy</t>
  </si>
  <si>
    <t>854</t>
  </si>
  <si>
    <t>Edukacyjna opieka wychowawcza</t>
  </si>
  <si>
    <t>85403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</si>
  <si>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</si>
  <si>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</si>
  <si>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</si>
  <si>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</si>
  <si>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</si>
  <si>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</si>
  <si>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</si>
  <si>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</si>
  <si>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85446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</si>
  <si>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</si>
  <si>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</si>
  <si>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</si>
  <si>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</si>
  <si>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</si>
  <si>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</si>
  <si>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</si>
  <si>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</si>
  <si>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</si>
  <si>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</si>
  <si>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92119</t>
  </si>
  <si>
    <t>Ośrodki ochrony i dokumentacji zabytków</t>
  </si>
  <si>
    <t>92120</t>
  </si>
  <si>
    <t>Ochrona zabytków i opieka nad zabytkami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</si>
  <si>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</si>
  <si>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</si>
  <si>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</si>
  <si>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</si>
  <si>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</si>
  <si>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</si>
  <si>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92695</t>
  </si>
  <si>
    <t>Ośrodki wsparcia</t>
  </si>
  <si>
    <t>1</t>
  </si>
  <si>
    <t>2</t>
  </si>
  <si>
    <t>3</t>
  </si>
  <si>
    <t>Promocja jednostek samorządu terytorialnego</t>
  </si>
  <si>
    <t>Składki na ubezpieczenie zdrowotne oraz świadczenia dla osób nieobjętych obowiązkiem ubezpieczenia zdrowotnego</t>
  </si>
  <si>
    <t>Pozostałe zadania w zakresie polityki społecznej</t>
  </si>
  <si>
    <t>Rehabilitacja zawodowa i społeczna osób niepełnosprawnych</t>
  </si>
  <si>
    <t>Specjalne ośrodki szkolo-wychowawcze</t>
  </si>
  <si>
    <t>Rezerwy ogólne i celowe</t>
  </si>
  <si>
    <t>Plan wydatków na 01.01.2010r.</t>
  </si>
  <si>
    <t>Przewidywane wydatki na 2010r.</t>
  </si>
  <si>
    <t>Plan wydatków na 2011r.</t>
  </si>
  <si>
    <t>% wzrost wydatków na 2011r.</t>
  </si>
  <si>
    <t>Przewidywany % wzrost wydatków na 2011r.</t>
  </si>
  <si>
    <t>Rodzaj wydatków</t>
  </si>
  <si>
    <t>bieżące</t>
  </si>
  <si>
    <t>71095</t>
  </si>
  <si>
    <t>majątkowe</t>
  </si>
  <si>
    <t>6</t>
  </si>
  <si>
    <t>7</t>
  </si>
  <si>
    <t>8=7/5</t>
  </si>
  <si>
    <t>9=7/6</t>
  </si>
  <si>
    <t>75478</t>
  </si>
  <si>
    <t>Usuwanie skutków klęsk żywiołowych</t>
  </si>
  <si>
    <t>75801</t>
  </si>
  <si>
    <t>Część oświatowa subwencji ogólnej dla jednostek samorządu terytorialnego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</si>
  <si>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</si>
  <si>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</si>
  <si>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85334</t>
  </si>
  <si>
    <t>85395</t>
  </si>
  <si>
    <t>Pomoc dla repatriantów</t>
  </si>
  <si>
    <t>90002</t>
  </si>
  <si>
    <t>Gospodarka odpadami</t>
  </si>
  <si>
    <t>Utrzymanie zieleni w miastach i gminach</t>
  </si>
  <si>
    <t>90004</t>
  </si>
  <si>
    <t>85421</t>
  </si>
  <si>
    <t>Młodzieżowe ośrodki socjoterapii</t>
  </si>
  <si>
    <t>90005</t>
  </si>
  <si>
    <t>Ochrona powietrza atmosferycznego i klimatu</t>
  </si>
  <si>
    <t xml:space="preserve">         Wydatki budżetu Powiatu w latach 2010 i 2011</t>
  </si>
  <si>
    <t>Ogółem:</t>
  </si>
  <si>
    <t>01008</t>
  </si>
  <si>
    <t>Melioracje wodne</t>
  </si>
  <si>
    <t>48</t>
  </si>
  <si>
    <t>49</t>
  </si>
  <si>
    <t>50</t>
  </si>
  <si>
    <t>51</t>
  </si>
  <si>
    <t>47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</si>
</sst>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"/>
    <numFmt numFmtId="176" formatCode="0.0000"/>
    <numFmt numFmtId="177" formatCode="0.00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0" xfId="42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3" fillId="24" borderId="11" xfId="0" applyNumberFormat="1" applyFont="1" applyFill="1" applyBorder="1" applyAlignment="1">
      <alignment horizontal="center" vertical="center" wrapText="1"/>
    </xf>
    <xf numFmtId="43" fontId="23" fillId="0" borderId="10" xfId="42" applyFont="1" applyBorder="1" applyAlignment="1">
      <alignment/>
    </xf>
    <xf numFmtId="0" fontId="23" fillId="0" borderId="10" xfId="0" applyFont="1" applyBorder="1" applyAlignment="1">
      <alignment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vertical="center" wrapText="1"/>
    </xf>
    <xf numFmtId="43" fontId="23" fillId="24" borderId="12" xfId="42" applyFont="1" applyFill="1" applyBorder="1" applyAlignment="1">
      <alignment horizontal="center" vertical="center" wrapText="1"/>
    </xf>
    <xf numFmtId="43" fontId="23" fillId="0" borderId="10" xfId="42" applyFont="1" applyBorder="1" applyAlignment="1">
      <alignment horizontal="right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vertical="center" wrapText="1"/>
    </xf>
    <xf numFmtId="43" fontId="23" fillId="24" borderId="13" xfId="42" applyFont="1" applyFill="1" applyBorder="1" applyAlignment="1">
      <alignment horizontal="center" vertical="center" wrapText="1"/>
    </xf>
    <xf numFmtId="49" fontId="23" fillId="20" borderId="10" xfId="0" applyNumberFormat="1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43" fontId="23" fillId="20" borderId="10" xfId="42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3" fillId="20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43" fontId="23" fillId="20" borderId="10" xfId="42" applyFont="1" applyFill="1" applyBorder="1" applyAlignment="1">
      <alignment horizontal="center" vertical="center"/>
    </xf>
    <xf numFmtId="43" fontId="23" fillId="24" borderId="10" xfId="42" applyFont="1" applyFill="1" applyBorder="1" applyAlignment="1">
      <alignment horizontal="center" vertical="center" wrapText="1"/>
    </xf>
    <xf numFmtId="43" fontId="23" fillId="20" borderId="10" xfId="42" applyFont="1" applyFill="1" applyBorder="1" applyAlignment="1">
      <alignment horizontal="center" vertical="center" wrapText="1"/>
    </xf>
    <xf numFmtId="43" fontId="23" fillId="24" borderId="10" xfId="42" applyFont="1" applyFill="1" applyBorder="1" applyAlignment="1">
      <alignment horizontal="center" vertical="center"/>
    </xf>
    <xf numFmtId="43" fontId="23" fillId="0" borderId="10" xfId="42" applyFont="1" applyBorder="1" applyAlignment="1">
      <alignment/>
    </xf>
    <xf numFmtId="49" fontId="23" fillId="20" borderId="13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vertical="center" wrapText="1"/>
    </xf>
    <xf numFmtId="0" fontId="23" fillId="0" borderId="15" xfId="0" applyFont="1" applyBorder="1" applyAlignment="1">
      <alignment/>
    </xf>
    <xf numFmtId="49" fontId="23" fillId="20" borderId="10" xfId="0" applyNumberFormat="1" applyFont="1" applyFill="1" applyBorder="1" applyAlignment="1">
      <alignment vertical="center" wrapText="1"/>
    </xf>
    <xf numFmtId="43" fontId="23" fillId="0" borderId="12" xfId="42" applyFont="1" applyBorder="1" applyAlignment="1">
      <alignment/>
    </xf>
    <xf numFmtId="43" fontId="23" fillId="0" borderId="13" xfId="42" applyFont="1" applyBorder="1" applyAlignment="1">
      <alignment/>
    </xf>
    <xf numFmtId="43" fontId="23" fillId="0" borderId="0" xfId="42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3" fillId="20" borderId="16" xfId="0" applyNumberFormat="1" applyFont="1" applyFill="1" applyBorder="1" applyAlignment="1">
      <alignment/>
    </xf>
    <xf numFmtId="2" fontId="23" fillId="24" borderId="16" xfId="0" applyNumberFormat="1" applyFont="1" applyFill="1" applyBorder="1" applyAlignment="1">
      <alignment/>
    </xf>
    <xf numFmtId="0" fontId="23" fillId="0" borderId="17" xfId="0" applyFont="1" applyBorder="1" applyAlignment="1">
      <alignment/>
    </xf>
    <xf numFmtId="43" fontId="25" fillId="25" borderId="10" xfId="42" applyFont="1" applyFill="1" applyBorder="1" applyAlignment="1">
      <alignment horizontal="center" vertical="center"/>
    </xf>
    <xf numFmtId="43" fontId="25" fillId="25" borderId="10" xfId="42" applyFont="1" applyFill="1" applyBorder="1" applyAlignment="1">
      <alignment vertical="center"/>
    </xf>
    <xf numFmtId="43" fontId="23" fillId="0" borderId="12" xfId="42" applyFont="1" applyBorder="1" applyAlignment="1">
      <alignment/>
    </xf>
    <xf numFmtId="2" fontId="23" fillId="24" borderId="18" xfId="0" applyNumberFormat="1" applyFont="1" applyFill="1" applyBorder="1" applyAlignment="1">
      <alignment/>
    </xf>
    <xf numFmtId="43" fontId="23" fillId="0" borderId="13" xfId="42" applyFont="1" applyBorder="1" applyAlignment="1">
      <alignment/>
    </xf>
    <xf numFmtId="2" fontId="23" fillId="24" borderId="19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2" fontId="25" fillId="25" borderId="16" xfId="0" applyNumberFormat="1" applyFont="1" applyFill="1" applyBorder="1" applyAlignment="1">
      <alignment vertical="center"/>
    </xf>
    <xf numFmtId="2" fontId="23" fillId="20" borderId="10" xfId="0" applyNumberFormat="1" applyFont="1" applyFill="1" applyBorder="1" applyAlignment="1">
      <alignment/>
    </xf>
    <xf numFmtId="2" fontId="25" fillId="25" borderId="10" xfId="0" applyNumberFormat="1" applyFont="1" applyFill="1" applyBorder="1" applyAlignment="1">
      <alignment vertical="center"/>
    </xf>
    <xf numFmtId="2" fontId="23" fillId="24" borderId="12" xfId="0" applyNumberFormat="1" applyFont="1" applyFill="1" applyBorder="1" applyAlignment="1">
      <alignment/>
    </xf>
    <xf numFmtId="0" fontId="23" fillId="20" borderId="15" xfId="0" applyFont="1" applyFill="1" applyBorder="1" applyAlignment="1">
      <alignment/>
    </xf>
    <xf numFmtId="43" fontId="23" fillId="20" borderId="13" xfId="42" applyFont="1" applyFill="1" applyBorder="1" applyAlignment="1">
      <alignment horizontal="center" vertical="center" wrapText="1"/>
    </xf>
    <xf numFmtId="2" fontId="23" fillId="20" borderId="19" xfId="0" applyNumberFormat="1" applyFont="1" applyFill="1" applyBorder="1" applyAlignment="1">
      <alignment/>
    </xf>
    <xf numFmtId="2" fontId="23" fillId="20" borderId="13" xfId="0" applyNumberFormat="1" applyFont="1" applyFill="1" applyBorder="1" applyAlignment="1">
      <alignment/>
    </xf>
    <xf numFmtId="49" fontId="23" fillId="20" borderId="12" xfId="0" applyNumberFormat="1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/>
    </xf>
    <xf numFmtId="43" fontId="23" fillId="20" borderId="12" xfId="42" applyFont="1" applyFill="1" applyBorder="1" applyAlignment="1">
      <alignment horizontal="center" vertical="center" wrapText="1"/>
    </xf>
    <xf numFmtId="2" fontId="23" fillId="20" borderId="18" xfId="0" applyNumberFormat="1" applyFont="1" applyFill="1" applyBorder="1" applyAlignment="1">
      <alignment/>
    </xf>
    <xf numFmtId="2" fontId="23" fillId="20" borderId="12" xfId="0" applyNumberFormat="1" applyFont="1" applyFill="1" applyBorder="1" applyAlignment="1">
      <alignment/>
    </xf>
    <xf numFmtId="49" fontId="23" fillId="20" borderId="12" xfId="0" applyNumberFormat="1" applyFont="1" applyFill="1" applyBorder="1" applyAlignment="1">
      <alignment vertical="center" wrapText="1"/>
    </xf>
    <xf numFmtId="0" fontId="23" fillId="20" borderId="0" xfId="0" applyFont="1" applyFill="1" applyAlignment="1">
      <alignment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3" fillId="20" borderId="10" xfId="0" applyFont="1" applyFill="1" applyBorder="1" applyAlignment="1">
      <alignment vertical="center"/>
    </xf>
    <xf numFmtId="0" fontId="23" fillId="20" borderId="10" xfId="0" applyFont="1" applyFill="1" applyBorder="1" applyAlignment="1">
      <alignment vertical="center" wrapText="1"/>
    </xf>
    <xf numFmtId="49" fontId="23" fillId="20" borderId="13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3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13" xfId="0" applyNumberFormat="1" applyFont="1" applyFill="1" applyBorder="1" applyAlignment="1">
      <alignment horizontal="left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vertical="center" wrapText="1"/>
    </xf>
    <xf numFmtId="49" fontId="23" fillId="24" borderId="12" xfId="0" applyNumberFormat="1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43" fontId="24" fillId="25" borderId="10" xfId="42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vertical="center" wrapText="1"/>
    </xf>
    <xf numFmtId="0" fontId="23" fillId="24" borderId="12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23" fillId="0" borderId="0" xfId="42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SheetLayoutView="100" zoomScalePageLayoutView="0" workbookViewId="0" topLeftCell="A214">
      <selection activeCell="E226" sqref="E226"/>
    </sheetView>
  </sheetViews>
  <sheetFormatPr defaultColWidth="9.00390625" defaultRowHeight="12.75"/>
  <cols>
    <col min="1" max="1" width="6.00390625" style="7" customWidth="1"/>
    <col min="2" max="2" width="8.875" style="68" bestFit="1" customWidth="1"/>
    <col min="3" max="3" width="42.25390625" style="68" customWidth="1"/>
    <col min="4" max="4" width="11.875" style="7" customWidth="1"/>
    <col min="5" max="7" width="17.625" style="36" customWidth="1"/>
    <col min="8" max="8" width="9.25390625" style="7" customWidth="1"/>
    <col min="9" max="9" width="11.375" style="7" customWidth="1"/>
  </cols>
  <sheetData>
    <row r="1" spans="1:9" ht="18.75" customHeight="1">
      <c r="A1" s="92" t="s">
        <v>189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15" customHeight="1">
      <c r="A2" s="93" t="s">
        <v>0</v>
      </c>
      <c r="B2" s="93" t="s">
        <v>17</v>
      </c>
      <c r="C2" s="93" t="s">
        <v>16</v>
      </c>
      <c r="D2" s="97" t="s">
        <v>164</v>
      </c>
      <c r="E2" s="96" t="s">
        <v>159</v>
      </c>
      <c r="F2" s="96" t="s">
        <v>160</v>
      </c>
      <c r="G2" s="96" t="s">
        <v>161</v>
      </c>
      <c r="H2" s="98" t="s">
        <v>162</v>
      </c>
      <c r="I2" s="82" t="s">
        <v>163</v>
      </c>
    </row>
    <row r="3" spans="1:9" s="1" customFormat="1" ht="15" customHeight="1">
      <c r="A3" s="94"/>
      <c r="B3" s="94"/>
      <c r="C3" s="94"/>
      <c r="D3" s="97"/>
      <c r="E3" s="96"/>
      <c r="F3" s="96"/>
      <c r="G3" s="96"/>
      <c r="H3" s="98"/>
      <c r="I3" s="82"/>
    </row>
    <row r="4" spans="1:9" s="2" customFormat="1" ht="15" customHeight="1">
      <c r="A4" s="95"/>
      <c r="B4" s="95"/>
      <c r="C4" s="95"/>
      <c r="D4" s="97"/>
      <c r="E4" s="96"/>
      <c r="F4" s="96"/>
      <c r="G4" s="96"/>
      <c r="H4" s="98"/>
      <c r="I4" s="82"/>
    </row>
    <row r="5" spans="1:9" ht="13.5" customHeight="1">
      <c r="A5" s="4" t="s">
        <v>150</v>
      </c>
      <c r="B5" s="64" t="s">
        <v>151</v>
      </c>
      <c r="C5" s="64" t="s">
        <v>152</v>
      </c>
      <c r="D5" s="22">
        <v>4</v>
      </c>
      <c r="E5" s="5">
        <v>5</v>
      </c>
      <c r="F5" s="5" t="s">
        <v>168</v>
      </c>
      <c r="G5" s="5" t="s">
        <v>169</v>
      </c>
      <c r="H5" s="38" t="s">
        <v>170</v>
      </c>
      <c r="I5" s="6" t="s">
        <v>171</v>
      </c>
    </row>
    <row r="6" spans="1:9" ht="15" customHeight="1">
      <c r="A6" s="19" t="s">
        <v>1</v>
      </c>
      <c r="B6" s="20"/>
      <c r="C6" s="65" t="s">
        <v>18</v>
      </c>
      <c r="D6" s="23"/>
      <c r="E6" s="25">
        <f>SUM(E7+E8)</f>
        <v>45000</v>
      </c>
      <c r="F6" s="25">
        <f>SUM(F7+F8)</f>
        <v>45000</v>
      </c>
      <c r="G6" s="21">
        <f>SUM(G7+G9)</f>
        <v>195000</v>
      </c>
      <c r="H6" s="39">
        <f>(G6/E6)*100</f>
        <v>433.3333333333333</v>
      </c>
      <c r="I6" s="50">
        <f>(G6/F6)*100</f>
        <v>433.3333333333333</v>
      </c>
    </row>
    <row r="7" spans="1:9" ht="15" customHeight="1">
      <c r="A7" s="12"/>
      <c r="B7" s="76" t="s">
        <v>2</v>
      </c>
      <c r="C7" s="74" t="s">
        <v>19</v>
      </c>
      <c r="D7" s="24" t="s">
        <v>165</v>
      </c>
      <c r="E7" s="26">
        <v>45000</v>
      </c>
      <c r="F7" s="29">
        <v>45000</v>
      </c>
      <c r="G7" s="15">
        <v>45000</v>
      </c>
      <c r="H7" s="40">
        <f>(G7/E7)*100</f>
        <v>100</v>
      </c>
      <c r="I7" s="48">
        <f aca="true" t="shared" si="0" ref="I7:I80">(G7/F7)*100</f>
        <v>100</v>
      </c>
    </row>
    <row r="8" spans="1:9" ht="15" customHeight="1">
      <c r="A8" s="16"/>
      <c r="B8" s="77"/>
      <c r="C8" s="75"/>
      <c r="D8" s="24" t="s">
        <v>167</v>
      </c>
      <c r="E8" s="26">
        <v>0</v>
      </c>
      <c r="F8" s="29">
        <v>0</v>
      </c>
      <c r="G8" s="10">
        <v>0</v>
      </c>
      <c r="H8" s="40">
        <v>0</v>
      </c>
      <c r="I8" s="48">
        <v>0</v>
      </c>
    </row>
    <row r="9" spans="1:9" ht="15" customHeight="1">
      <c r="A9" s="12"/>
      <c r="B9" s="76" t="s">
        <v>191</v>
      </c>
      <c r="C9" s="74" t="s">
        <v>192</v>
      </c>
      <c r="D9" s="24" t="s">
        <v>165</v>
      </c>
      <c r="E9" s="26"/>
      <c r="F9" s="29">
        <v>0</v>
      </c>
      <c r="G9" s="15">
        <v>150000</v>
      </c>
      <c r="H9" s="40">
        <v>100</v>
      </c>
      <c r="I9" s="48">
        <v>100</v>
      </c>
    </row>
    <row r="10" spans="1:9" ht="12" customHeight="1">
      <c r="A10" s="16"/>
      <c r="B10" s="77"/>
      <c r="C10" s="75"/>
      <c r="D10" s="24" t="s">
        <v>167</v>
      </c>
      <c r="E10" s="26">
        <v>0</v>
      </c>
      <c r="F10" s="29">
        <v>0</v>
      </c>
      <c r="G10" s="10">
        <v>0</v>
      </c>
      <c r="H10" s="40">
        <v>0</v>
      </c>
      <c r="I10" s="48">
        <v>0</v>
      </c>
    </row>
    <row r="11" spans="1:9" ht="15" customHeight="1">
      <c r="A11" s="19" t="s">
        <v>3</v>
      </c>
      <c r="B11" s="19"/>
      <c r="C11" s="33" t="s">
        <v>20</v>
      </c>
      <c r="D11" s="23"/>
      <c r="E11" s="27">
        <f>SUM(E12:E15)</f>
        <v>284718</v>
      </c>
      <c r="F11" s="27">
        <f>SUM(F12:F15)</f>
        <v>284718</v>
      </c>
      <c r="G11" s="21">
        <f>SUM(G12:G15)</f>
        <v>290832</v>
      </c>
      <c r="H11" s="39">
        <f>(G11/E11)*100</f>
        <v>102.14738794175288</v>
      </c>
      <c r="I11" s="50">
        <f t="shared" si="0"/>
        <v>102.14738794175288</v>
      </c>
    </row>
    <row r="12" spans="1:9" ht="15" customHeight="1">
      <c r="A12" s="76"/>
      <c r="B12" s="76" t="s">
        <v>4</v>
      </c>
      <c r="C12" s="74" t="s">
        <v>21</v>
      </c>
      <c r="D12" s="24" t="s">
        <v>165</v>
      </c>
      <c r="E12" s="26">
        <v>110059</v>
      </c>
      <c r="F12" s="29">
        <v>110059</v>
      </c>
      <c r="G12" s="10">
        <v>110353</v>
      </c>
      <c r="H12" s="40">
        <f>(G12/E12)*100</f>
        <v>100.26712944875023</v>
      </c>
      <c r="I12" s="48">
        <f t="shared" si="0"/>
        <v>100.26712944875023</v>
      </c>
    </row>
    <row r="13" spans="1:9" ht="15" customHeight="1">
      <c r="A13" s="86"/>
      <c r="B13" s="77"/>
      <c r="C13" s="75"/>
      <c r="D13" s="24" t="s">
        <v>167</v>
      </c>
      <c r="E13" s="26">
        <v>0</v>
      </c>
      <c r="F13" s="29">
        <v>0</v>
      </c>
      <c r="G13" s="10">
        <v>0</v>
      </c>
      <c r="H13" s="40">
        <v>0</v>
      </c>
      <c r="I13" s="48">
        <v>0</v>
      </c>
    </row>
    <row r="14" spans="1:9" ht="15" customHeight="1">
      <c r="A14" s="86"/>
      <c r="B14" s="76" t="s">
        <v>22</v>
      </c>
      <c r="C14" s="90" t="s">
        <v>23</v>
      </c>
      <c r="D14" s="24" t="s">
        <v>165</v>
      </c>
      <c r="E14" s="26">
        <v>174659</v>
      </c>
      <c r="F14" s="29">
        <v>174659</v>
      </c>
      <c r="G14" s="10">
        <v>180479</v>
      </c>
      <c r="H14" s="40">
        <f>(G14/E14)*100</f>
        <v>103.33220732971104</v>
      </c>
      <c r="I14" s="48">
        <f t="shared" si="0"/>
        <v>103.33220732971104</v>
      </c>
    </row>
    <row r="15" spans="1:9" ht="15" customHeight="1">
      <c r="A15" s="77"/>
      <c r="B15" s="77"/>
      <c r="C15" s="91"/>
      <c r="D15" s="24" t="s">
        <v>167</v>
      </c>
      <c r="E15" s="26">
        <v>0</v>
      </c>
      <c r="F15" s="29">
        <v>0</v>
      </c>
      <c r="G15" s="10">
        <v>0</v>
      </c>
      <c r="H15" s="40">
        <v>0</v>
      </c>
      <c r="I15" s="48">
        <v>0</v>
      </c>
    </row>
    <row r="16" spans="1:9" ht="15" customHeight="1">
      <c r="A16" s="19" t="s">
        <v>5</v>
      </c>
      <c r="B16" s="19"/>
      <c r="C16" s="66" t="s">
        <v>24</v>
      </c>
      <c r="D16" s="23"/>
      <c r="E16" s="27">
        <f>SUM(E17:E18)</f>
        <v>32450669</v>
      </c>
      <c r="F16" s="27">
        <f>SUM(F17:F18)</f>
        <v>36078004</v>
      </c>
      <c r="G16" s="21">
        <f>SUM(G17:G18)</f>
        <v>25247245</v>
      </c>
      <c r="H16" s="39">
        <f>(G16/E16)*100</f>
        <v>77.80192451502309</v>
      </c>
      <c r="I16" s="50">
        <f t="shared" si="0"/>
        <v>69.97960585624415</v>
      </c>
    </row>
    <row r="17" spans="1:9" ht="15" customHeight="1">
      <c r="A17" s="12"/>
      <c r="B17" s="76" t="s">
        <v>6</v>
      </c>
      <c r="C17" s="74" t="s">
        <v>25</v>
      </c>
      <c r="D17" s="24" t="s">
        <v>165</v>
      </c>
      <c r="E17" s="26">
        <v>9285669</v>
      </c>
      <c r="F17" s="29">
        <v>12205004</v>
      </c>
      <c r="G17" s="10">
        <v>10107245</v>
      </c>
      <c r="H17" s="40">
        <f>(G17/E17)*100</f>
        <v>108.84778468842686</v>
      </c>
      <c r="I17" s="48">
        <f t="shared" si="0"/>
        <v>82.81230387142847</v>
      </c>
    </row>
    <row r="18" spans="1:9" ht="15" customHeight="1">
      <c r="A18" s="16"/>
      <c r="B18" s="77"/>
      <c r="C18" s="75"/>
      <c r="D18" s="24" t="s">
        <v>167</v>
      </c>
      <c r="E18" s="26">
        <v>23165000</v>
      </c>
      <c r="F18" s="29">
        <v>23873000</v>
      </c>
      <c r="G18" s="10">
        <v>15140000</v>
      </c>
      <c r="H18" s="40">
        <v>0</v>
      </c>
      <c r="I18" s="48">
        <f t="shared" si="0"/>
        <v>63.418925145561936</v>
      </c>
    </row>
    <row r="19" spans="1:9" ht="15" customHeight="1">
      <c r="A19" s="19" t="s">
        <v>7</v>
      </c>
      <c r="B19" s="19"/>
      <c r="C19" s="33" t="s">
        <v>26</v>
      </c>
      <c r="D19" s="23"/>
      <c r="E19" s="27">
        <f>SUM(E20:E21)</f>
        <v>397000</v>
      </c>
      <c r="F19" s="27">
        <f>SUM(F20:F21)</f>
        <v>462645</v>
      </c>
      <c r="G19" s="21">
        <f>SUM(G20:G21)</f>
        <v>312000</v>
      </c>
      <c r="H19" s="39">
        <f>(G19/E19)*100</f>
        <v>78.58942065491183</v>
      </c>
      <c r="I19" s="50">
        <f t="shared" si="0"/>
        <v>67.43831663586552</v>
      </c>
    </row>
    <row r="20" spans="1:9" ht="15" customHeight="1">
      <c r="A20" s="12"/>
      <c r="B20" s="76" t="s">
        <v>8</v>
      </c>
      <c r="C20" s="74" t="s">
        <v>27</v>
      </c>
      <c r="D20" s="24" t="s">
        <v>165</v>
      </c>
      <c r="E20" s="26">
        <v>397000</v>
      </c>
      <c r="F20" s="29">
        <v>448145</v>
      </c>
      <c r="G20" s="10">
        <v>312000</v>
      </c>
      <c r="H20" s="40">
        <f>(G20/E20)*100</f>
        <v>78.58942065491183</v>
      </c>
      <c r="I20" s="48">
        <f t="shared" si="0"/>
        <v>69.62032377913398</v>
      </c>
    </row>
    <row r="21" spans="1:9" ht="15" customHeight="1">
      <c r="A21" s="16"/>
      <c r="B21" s="77"/>
      <c r="C21" s="75"/>
      <c r="D21" s="24" t="s">
        <v>167</v>
      </c>
      <c r="E21" s="26">
        <v>0</v>
      </c>
      <c r="F21" s="29">
        <v>14500</v>
      </c>
      <c r="G21" s="10">
        <v>0</v>
      </c>
      <c r="H21" s="40">
        <v>0</v>
      </c>
      <c r="I21" s="48">
        <f t="shared" si="0"/>
        <v>0</v>
      </c>
    </row>
    <row r="22" spans="1:9" ht="15" customHeight="1">
      <c r="A22" s="19" t="s">
        <v>9</v>
      </c>
      <c r="B22" s="19"/>
      <c r="C22" s="33" t="s">
        <v>29</v>
      </c>
      <c r="D22" s="23"/>
      <c r="E22" s="27">
        <f>SUM(E23+E25+E27)</f>
        <v>879000</v>
      </c>
      <c r="F22" s="27">
        <f>SUM(F23+F25+F27)</f>
        <v>899563</v>
      </c>
      <c r="G22" s="21">
        <f>SUM(G23:G30)</f>
        <v>1750500</v>
      </c>
      <c r="H22" s="39">
        <f>(G22/E22)*100</f>
        <v>199.1467576791809</v>
      </c>
      <c r="I22" s="50">
        <f t="shared" si="0"/>
        <v>194.59448643396848</v>
      </c>
    </row>
    <row r="23" spans="1:9" ht="15" customHeight="1">
      <c r="A23" s="76"/>
      <c r="B23" s="76" t="s">
        <v>10</v>
      </c>
      <c r="C23" s="74" t="s">
        <v>30</v>
      </c>
      <c r="D23" s="24" t="s">
        <v>165</v>
      </c>
      <c r="E23" s="26">
        <v>60000</v>
      </c>
      <c r="F23" s="29">
        <v>60000</v>
      </c>
      <c r="G23" s="10">
        <v>315000</v>
      </c>
      <c r="H23" s="40">
        <f>(G23/E23)*100</f>
        <v>525</v>
      </c>
      <c r="I23" s="48">
        <f t="shared" si="0"/>
        <v>525</v>
      </c>
    </row>
    <row r="24" spans="1:9" ht="15" customHeight="1">
      <c r="A24" s="86"/>
      <c r="B24" s="77"/>
      <c r="C24" s="75"/>
      <c r="D24" s="24" t="s">
        <v>167</v>
      </c>
      <c r="E24" s="26">
        <v>0</v>
      </c>
      <c r="F24" s="29">
        <v>0</v>
      </c>
      <c r="G24" s="10">
        <v>0</v>
      </c>
      <c r="H24" s="40">
        <v>0</v>
      </c>
      <c r="I24" s="48">
        <v>0</v>
      </c>
    </row>
    <row r="25" spans="1:9" ht="15" customHeight="1">
      <c r="A25" s="86"/>
      <c r="B25" s="76" t="s">
        <v>11</v>
      </c>
      <c r="C25" s="74" t="s">
        <v>31</v>
      </c>
      <c r="D25" s="24" t="s">
        <v>165</v>
      </c>
      <c r="E25" s="26">
        <v>70000</v>
      </c>
      <c r="F25" s="29">
        <v>70000</v>
      </c>
      <c r="G25" s="10">
        <v>475000</v>
      </c>
      <c r="H25" s="40">
        <f>(G25/E25)*100</f>
        <v>678.5714285714286</v>
      </c>
      <c r="I25" s="48">
        <f t="shared" si="0"/>
        <v>678.5714285714286</v>
      </c>
    </row>
    <row r="26" spans="1:9" ht="15" customHeight="1">
      <c r="A26" s="86"/>
      <c r="B26" s="77"/>
      <c r="C26" s="75"/>
      <c r="D26" s="41" t="s">
        <v>167</v>
      </c>
      <c r="E26" s="14">
        <v>0</v>
      </c>
      <c r="F26" s="44">
        <v>0</v>
      </c>
      <c r="G26" s="34">
        <v>0</v>
      </c>
      <c r="H26" s="45">
        <v>0</v>
      </c>
      <c r="I26" s="48">
        <v>0</v>
      </c>
    </row>
    <row r="27" spans="1:9" s="3" customFormat="1" ht="15" customHeight="1">
      <c r="A27" s="86"/>
      <c r="B27" s="76" t="s">
        <v>12</v>
      </c>
      <c r="C27" s="89" t="s">
        <v>32</v>
      </c>
      <c r="D27" s="11" t="s">
        <v>165</v>
      </c>
      <c r="E27" s="26">
        <v>749000</v>
      </c>
      <c r="F27" s="29">
        <v>769563</v>
      </c>
      <c r="G27" s="10">
        <v>810500</v>
      </c>
      <c r="H27" s="48">
        <f>(G27/E27)*100</f>
        <v>108.21094793057411</v>
      </c>
      <c r="I27" s="48">
        <f t="shared" si="0"/>
        <v>105.31951250255014</v>
      </c>
    </row>
    <row r="28" spans="1:9" s="3" customFormat="1" ht="15" customHeight="1">
      <c r="A28" s="86"/>
      <c r="B28" s="77"/>
      <c r="C28" s="99"/>
      <c r="D28" s="11" t="s">
        <v>167</v>
      </c>
      <c r="E28" s="26">
        <v>0</v>
      </c>
      <c r="F28" s="29">
        <v>0</v>
      </c>
      <c r="G28" s="10">
        <v>0</v>
      </c>
      <c r="H28" s="48">
        <v>0</v>
      </c>
      <c r="I28" s="48">
        <v>0</v>
      </c>
    </row>
    <row r="29" spans="1:9" s="3" customFormat="1" ht="15" customHeight="1">
      <c r="A29" s="86"/>
      <c r="B29" s="76" t="s">
        <v>166</v>
      </c>
      <c r="C29" s="74" t="s">
        <v>28</v>
      </c>
      <c r="D29" s="32" t="s">
        <v>165</v>
      </c>
      <c r="E29" s="18">
        <v>0</v>
      </c>
      <c r="F29" s="46">
        <v>0</v>
      </c>
      <c r="G29" s="35">
        <v>150000</v>
      </c>
      <c r="H29" s="47">
        <v>0</v>
      </c>
      <c r="I29" s="48">
        <v>0</v>
      </c>
    </row>
    <row r="30" spans="1:9" s="3" customFormat="1" ht="15" customHeight="1">
      <c r="A30" s="77"/>
      <c r="B30" s="77"/>
      <c r="C30" s="75"/>
      <c r="D30" s="24" t="s">
        <v>167</v>
      </c>
      <c r="E30" s="26">
        <v>0</v>
      </c>
      <c r="F30" s="29">
        <v>0</v>
      </c>
      <c r="G30" s="10">
        <v>0</v>
      </c>
      <c r="H30" s="40">
        <v>0</v>
      </c>
      <c r="I30" s="48">
        <v>0</v>
      </c>
    </row>
    <row r="31" spans="1:9" ht="15" customHeight="1">
      <c r="A31" s="19" t="s">
        <v>13</v>
      </c>
      <c r="B31" s="19"/>
      <c r="C31" s="33" t="s">
        <v>33</v>
      </c>
      <c r="D31" s="23"/>
      <c r="E31" s="27">
        <f>SUM(E32:E47)</f>
        <v>16062107</v>
      </c>
      <c r="F31" s="27">
        <f>SUM(F32:F47)</f>
        <v>16721409</v>
      </c>
      <c r="G31" s="21">
        <f>SUM(G32:G47)</f>
        <v>18582029</v>
      </c>
      <c r="H31" s="39">
        <f>(G31/E31)*100</f>
        <v>115.68861420235838</v>
      </c>
      <c r="I31" s="50">
        <f t="shared" si="0"/>
        <v>111.12717235730554</v>
      </c>
    </row>
    <row r="32" spans="1:9" ht="15" customHeight="1">
      <c r="A32" s="76"/>
      <c r="B32" s="76" t="s">
        <v>14</v>
      </c>
      <c r="C32" s="74" t="s">
        <v>34</v>
      </c>
      <c r="D32" s="24" t="s">
        <v>165</v>
      </c>
      <c r="E32" s="26">
        <v>375584</v>
      </c>
      <c r="F32" s="29">
        <v>375584</v>
      </c>
      <c r="G32" s="10">
        <v>375584</v>
      </c>
      <c r="H32" s="40">
        <f>(G32/E32)*100</f>
        <v>100</v>
      </c>
      <c r="I32" s="48">
        <f t="shared" si="0"/>
        <v>100</v>
      </c>
    </row>
    <row r="33" spans="1:9" ht="15" customHeight="1">
      <c r="A33" s="86"/>
      <c r="B33" s="77"/>
      <c r="C33" s="75"/>
      <c r="D33" s="24" t="s">
        <v>167</v>
      </c>
      <c r="E33" s="26">
        <v>0</v>
      </c>
      <c r="F33" s="29">
        <v>0</v>
      </c>
      <c r="G33" s="10">
        <v>0</v>
      </c>
      <c r="H33" s="40">
        <v>0</v>
      </c>
      <c r="I33" s="48">
        <v>0</v>
      </c>
    </row>
    <row r="34" spans="1:9" ht="15" customHeight="1">
      <c r="A34" s="86"/>
      <c r="B34" s="76" t="s">
        <v>35</v>
      </c>
      <c r="C34" s="74" t="s">
        <v>36</v>
      </c>
      <c r="D34" s="24" t="s">
        <v>165</v>
      </c>
      <c r="E34" s="26">
        <v>540000</v>
      </c>
      <c r="F34" s="29">
        <v>540000</v>
      </c>
      <c r="G34" s="10">
        <v>555000</v>
      </c>
      <c r="H34" s="40">
        <f>(G34/E34)*100</f>
        <v>102.77777777777777</v>
      </c>
      <c r="I34" s="48">
        <f>(G34/F34)*100</f>
        <v>102.77777777777777</v>
      </c>
    </row>
    <row r="35" spans="1:9" ht="15" customHeight="1">
      <c r="A35" s="77"/>
      <c r="B35" s="77"/>
      <c r="C35" s="75"/>
      <c r="D35" s="24" t="s">
        <v>167</v>
      </c>
      <c r="E35" s="26">
        <v>0</v>
      </c>
      <c r="F35" s="29">
        <v>0</v>
      </c>
      <c r="G35" s="10">
        <v>0</v>
      </c>
      <c r="H35" s="40">
        <v>0</v>
      </c>
      <c r="I35" s="48">
        <v>0</v>
      </c>
    </row>
    <row r="36" spans="1:9" s="3" customFormat="1" ht="15" customHeight="1">
      <c r="A36" s="80" t="s">
        <v>197</v>
      </c>
      <c r="B36" s="81"/>
      <c r="C36" s="81"/>
      <c r="D36" s="81"/>
      <c r="E36" s="81"/>
      <c r="F36" s="81"/>
      <c r="G36" s="81"/>
      <c r="H36" s="81"/>
      <c r="I36" s="81"/>
    </row>
    <row r="37" spans="1:9" ht="15" customHeight="1">
      <c r="A37" s="108" t="s">
        <v>0</v>
      </c>
      <c r="B37" s="108" t="s">
        <v>17</v>
      </c>
      <c r="C37" s="108" t="s">
        <v>16</v>
      </c>
      <c r="D37" s="109" t="s">
        <v>164</v>
      </c>
      <c r="E37" s="96" t="s">
        <v>159</v>
      </c>
      <c r="F37" s="96" t="s">
        <v>160</v>
      </c>
      <c r="G37" s="96" t="s">
        <v>161</v>
      </c>
      <c r="H37" s="82" t="s">
        <v>162</v>
      </c>
      <c r="I37" s="82" t="s">
        <v>163</v>
      </c>
    </row>
    <row r="38" spans="1:9" ht="15" customHeight="1">
      <c r="A38" s="108"/>
      <c r="B38" s="108"/>
      <c r="C38" s="108"/>
      <c r="D38" s="109"/>
      <c r="E38" s="96"/>
      <c r="F38" s="96"/>
      <c r="G38" s="96"/>
      <c r="H38" s="82"/>
      <c r="I38" s="82"/>
    </row>
    <row r="39" spans="1:9" ht="15" customHeight="1">
      <c r="A39" s="108"/>
      <c r="B39" s="108"/>
      <c r="C39" s="108"/>
      <c r="D39" s="109"/>
      <c r="E39" s="96"/>
      <c r="F39" s="96"/>
      <c r="G39" s="96"/>
      <c r="H39" s="82"/>
      <c r="I39" s="82"/>
    </row>
    <row r="40" spans="1:9" ht="15" customHeight="1">
      <c r="A40" s="76" t="s">
        <v>13</v>
      </c>
      <c r="B40" s="76" t="s">
        <v>15</v>
      </c>
      <c r="C40" s="74" t="s">
        <v>37</v>
      </c>
      <c r="D40" s="24" t="s">
        <v>165</v>
      </c>
      <c r="E40" s="26">
        <v>14084462</v>
      </c>
      <c r="F40" s="29">
        <v>14801165</v>
      </c>
      <c r="G40" s="10">
        <v>16446298</v>
      </c>
      <c r="H40" s="40">
        <f>(G40/E40)*100</f>
        <v>116.76908922754734</v>
      </c>
      <c r="I40" s="48">
        <f t="shared" si="0"/>
        <v>111.11488859153992</v>
      </c>
    </row>
    <row r="41" spans="1:9" ht="15" customHeight="1">
      <c r="A41" s="77"/>
      <c r="B41" s="77"/>
      <c r="C41" s="75"/>
      <c r="D41" s="24" t="s">
        <v>167</v>
      </c>
      <c r="E41" s="26">
        <v>700000</v>
      </c>
      <c r="F41" s="29">
        <v>649900</v>
      </c>
      <c r="G41" s="10">
        <v>880000</v>
      </c>
      <c r="H41" s="40">
        <v>0</v>
      </c>
      <c r="I41" s="48">
        <f t="shared" si="0"/>
        <v>135.40544699184488</v>
      </c>
    </row>
    <row r="42" spans="1:9" ht="15" customHeight="1">
      <c r="A42" s="9"/>
      <c r="B42" s="78" t="s">
        <v>38</v>
      </c>
      <c r="C42" s="72" t="s">
        <v>39</v>
      </c>
      <c r="D42" s="24" t="s">
        <v>165</v>
      </c>
      <c r="E42" s="28">
        <v>57000</v>
      </c>
      <c r="F42" s="29">
        <v>49699</v>
      </c>
      <c r="G42" s="10">
        <v>57000</v>
      </c>
      <c r="H42" s="40">
        <f>(G42/E42)*100</f>
        <v>100</v>
      </c>
      <c r="I42" s="48">
        <f t="shared" si="0"/>
        <v>114.69043642729231</v>
      </c>
    </row>
    <row r="43" spans="1:9" ht="15" customHeight="1">
      <c r="A43" s="9"/>
      <c r="B43" s="79"/>
      <c r="C43" s="73"/>
      <c r="D43" s="24" t="s">
        <v>167</v>
      </c>
      <c r="E43" s="28">
        <v>0</v>
      </c>
      <c r="F43" s="29">
        <v>0</v>
      </c>
      <c r="G43" s="10">
        <v>0</v>
      </c>
      <c r="H43" s="40">
        <v>0</v>
      </c>
      <c r="I43" s="48">
        <v>0</v>
      </c>
    </row>
    <row r="44" spans="1:9" ht="15" customHeight="1">
      <c r="A44" s="9"/>
      <c r="B44" s="78" t="s">
        <v>40</v>
      </c>
      <c r="C44" s="74" t="s">
        <v>153</v>
      </c>
      <c r="D44" s="24" t="s">
        <v>165</v>
      </c>
      <c r="E44" s="28">
        <v>120000</v>
      </c>
      <c r="F44" s="29">
        <v>120000</v>
      </c>
      <c r="G44" s="10">
        <v>120000</v>
      </c>
      <c r="H44" s="40">
        <f>(G44/E44)*100</f>
        <v>100</v>
      </c>
      <c r="I44" s="48">
        <f t="shared" si="0"/>
        <v>100</v>
      </c>
    </row>
    <row r="45" spans="1:9" ht="15" customHeight="1">
      <c r="A45" s="9"/>
      <c r="B45" s="79"/>
      <c r="C45" s="75"/>
      <c r="D45" s="24" t="s">
        <v>167</v>
      </c>
      <c r="E45" s="28">
        <v>0</v>
      </c>
      <c r="F45" s="29">
        <v>0</v>
      </c>
      <c r="G45" s="10">
        <v>0</v>
      </c>
      <c r="H45" s="40">
        <v>0</v>
      </c>
      <c r="I45" s="48">
        <v>0</v>
      </c>
    </row>
    <row r="46" spans="1:9" ht="15" customHeight="1">
      <c r="A46" s="9"/>
      <c r="B46" s="76" t="s">
        <v>41</v>
      </c>
      <c r="C46" s="74" t="s">
        <v>28</v>
      </c>
      <c r="D46" s="24" t="s">
        <v>165</v>
      </c>
      <c r="E46" s="26">
        <v>0</v>
      </c>
      <c r="F46" s="29">
        <v>0</v>
      </c>
      <c r="G46" s="10">
        <v>0</v>
      </c>
      <c r="H46" s="40">
        <v>0</v>
      </c>
      <c r="I46" s="48">
        <v>0</v>
      </c>
    </row>
    <row r="47" spans="1:9" ht="15" customHeight="1">
      <c r="A47" s="16"/>
      <c r="B47" s="77"/>
      <c r="C47" s="75"/>
      <c r="D47" s="24" t="s">
        <v>167</v>
      </c>
      <c r="E47" s="26">
        <v>185061</v>
      </c>
      <c r="F47" s="29">
        <v>185061</v>
      </c>
      <c r="G47" s="10">
        <v>148147</v>
      </c>
      <c r="H47" s="40">
        <f>(G47/E47)*100</f>
        <v>80.05306358443973</v>
      </c>
      <c r="I47" s="48">
        <f t="shared" si="0"/>
        <v>80.05306358443973</v>
      </c>
    </row>
    <row r="48" spans="1:9" ht="15" customHeight="1">
      <c r="A48" s="19" t="s">
        <v>42</v>
      </c>
      <c r="B48" s="19"/>
      <c r="C48" s="33" t="s">
        <v>43</v>
      </c>
      <c r="D48" s="23"/>
      <c r="E48" s="27">
        <f>SUM(E49)</f>
        <v>20000</v>
      </c>
      <c r="F48" s="27">
        <f>SUM(F49)</f>
        <v>20000</v>
      </c>
      <c r="G48" s="27">
        <f>SUM(G49)</f>
        <v>0</v>
      </c>
      <c r="H48" s="39">
        <f>(G48/E48)*100</f>
        <v>0</v>
      </c>
      <c r="I48" s="50">
        <f t="shared" si="0"/>
        <v>0</v>
      </c>
    </row>
    <row r="49" spans="1:9" ht="15" customHeight="1">
      <c r="A49" s="76"/>
      <c r="B49" s="76" t="s">
        <v>44</v>
      </c>
      <c r="C49" s="89" t="s">
        <v>45</v>
      </c>
      <c r="D49" s="24" t="s">
        <v>165</v>
      </c>
      <c r="E49" s="26">
        <v>20000</v>
      </c>
      <c r="F49" s="10">
        <v>20000</v>
      </c>
      <c r="G49" s="10">
        <v>0</v>
      </c>
      <c r="H49" s="40">
        <f>(G49/E49)*100</f>
        <v>0</v>
      </c>
      <c r="I49" s="48">
        <f t="shared" si="0"/>
        <v>0</v>
      </c>
    </row>
    <row r="50" spans="1:9" ht="15" customHeight="1">
      <c r="A50" s="77"/>
      <c r="B50" s="77"/>
      <c r="C50" s="99"/>
      <c r="D50" s="24" t="s">
        <v>167</v>
      </c>
      <c r="E50" s="26">
        <v>0</v>
      </c>
      <c r="F50" s="10">
        <v>0</v>
      </c>
      <c r="G50" s="10">
        <v>0</v>
      </c>
      <c r="H50" s="40">
        <v>0</v>
      </c>
      <c r="I50" s="48">
        <v>0</v>
      </c>
    </row>
    <row r="51" spans="1:9" ht="15" customHeight="1">
      <c r="A51" s="19" t="s">
        <v>46</v>
      </c>
      <c r="B51" s="19"/>
      <c r="C51" s="33" t="s">
        <v>47</v>
      </c>
      <c r="D51" s="23"/>
      <c r="E51" s="27">
        <f>SUM(E52:E63)</f>
        <v>5047816</v>
      </c>
      <c r="F51" s="27">
        <f>SUM(F52:F63)</f>
        <v>5879015</v>
      </c>
      <c r="G51" s="27">
        <f>SUM(G52:G63)</f>
        <v>4867207</v>
      </c>
      <c r="H51" s="39">
        <f>(G51/E51)*100</f>
        <v>96.42203677788572</v>
      </c>
      <c r="I51" s="50">
        <f t="shared" si="0"/>
        <v>82.78949790058368</v>
      </c>
    </row>
    <row r="52" spans="1:9" ht="15" customHeight="1">
      <c r="A52" s="76"/>
      <c r="B52" s="76" t="s">
        <v>48</v>
      </c>
      <c r="C52" s="89" t="s">
        <v>49</v>
      </c>
      <c r="D52" s="24" t="s">
        <v>165</v>
      </c>
      <c r="E52" s="26">
        <v>40000</v>
      </c>
      <c r="F52" s="10">
        <v>2000</v>
      </c>
      <c r="G52" s="10">
        <v>0</v>
      </c>
      <c r="H52" s="40">
        <f>(G52/E52)*100</f>
        <v>0</v>
      </c>
      <c r="I52" s="48">
        <f t="shared" si="0"/>
        <v>0</v>
      </c>
    </row>
    <row r="53" spans="1:9" ht="15" customHeight="1">
      <c r="A53" s="86"/>
      <c r="B53" s="77"/>
      <c r="C53" s="99"/>
      <c r="D53" s="24" t="s">
        <v>167</v>
      </c>
      <c r="E53" s="26">
        <v>0</v>
      </c>
      <c r="F53" s="10">
        <v>38000</v>
      </c>
      <c r="G53" s="10">
        <v>0</v>
      </c>
      <c r="H53" s="40">
        <v>0</v>
      </c>
      <c r="I53" s="48">
        <f t="shared" si="0"/>
        <v>0</v>
      </c>
    </row>
    <row r="54" spans="1:9" ht="15" customHeight="1">
      <c r="A54" s="86"/>
      <c r="B54" s="76" t="s">
        <v>50</v>
      </c>
      <c r="C54" s="89" t="s">
        <v>51</v>
      </c>
      <c r="D54" s="24" t="s">
        <v>165</v>
      </c>
      <c r="E54" s="26">
        <v>10000</v>
      </c>
      <c r="F54" s="10">
        <v>10000</v>
      </c>
      <c r="G54" s="10">
        <v>0</v>
      </c>
      <c r="H54" s="40">
        <f>(G54/E54)*100</f>
        <v>0</v>
      </c>
      <c r="I54" s="48">
        <f t="shared" si="0"/>
        <v>0</v>
      </c>
    </row>
    <row r="55" spans="1:9" ht="15" customHeight="1">
      <c r="A55" s="86"/>
      <c r="B55" s="77"/>
      <c r="C55" s="99"/>
      <c r="D55" s="24" t="s">
        <v>167</v>
      </c>
      <c r="E55" s="26">
        <v>0</v>
      </c>
      <c r="F55" s="10">
        <v>0</v>
      </c>
      <c r="G55" s="10">
        <v>0</v>
      </c>
      <c r="H55" s="40">
        <v>0</v>
      </c>
      <c r="I55" s="48">
        <v>0</v>
      </c>
    </row>
    <row r="56" spans="1:9" ht="15" customHeight="1">
      <c r="A56" s="86"/>
      <c r="B56" s="76" t="s">
        <v>52</v>
      </c>
      <c r="C56" s="89" t="s">
        <v>53</v>
      </c>
      <c r="D56" s="24" t="s">
        <v>165</v>
      </c>
      <c r="E56" s="26">
        <v>4910316</v>
      </c>
      <c r="F56" s="10">
        <v>5405023</v>
      </c>
      <c r="G56" s="10">
        <v>4747207</v>
      </c>
      <c r="H56" s="40">
        <f>(G56/E56)*100</f>
        <v>96.67823822336486</v>
      </c>
      <c r="I56" s="48">
        <f t="shared" si="0"/>
        <v>87.8295430010196</v>
      </c>
    </row>
    <row r="57" spans="1:9" ht="15" customHeight="1">
      <c r="A57" s="86"/>
      <c r="B57" s="77"/>
      <c r="C57" s="99"/>
      <c r="D57" s="24" t="s">
        <v>167</v>
      </c>
      <c r="E57" s="26">
        <v>50000</v>
      </c>
      <c r="F57" s="10">
        <v>277000</v>
      </c>
      <c r="G57" s="10">
        <v>60000</v>
      </c>
      <c r="H57" s="40">
        <f>(G57/E57)*100</f>
        <v>120</v>
      </c>
      <c r="I57" s="48">
        <f t="shared" si="0"/>
        <v>21.660649819494584</v>
      </c>
    </row>
    <row r="58" spans="1:9" ht="15" customHeight="1">
      <c r="A58" s="86"/>
      <c r="B58" s="76" t="s">
        <v>54</v>
      </c>
      <c r="C58" s="103" t="s">
        <v>56</v>
      </c>
      <c r="D58" s="24" t="s">
        <v>165</v>
      </c>
      <c r="E58" s="26">
        <v>12500</v>
      </c>
      <c r="F58" s="10">
        <v>5500</v>
      </c>
      <c r="G58" s="10">
        <v>12500</v>
      </c>
      <c r="H58" s="40">
        <f>(G58/E58)*100</f>
        <v>100</v>
      </c>
      <c r="I58" s="48">
        <f t="shared" si="0"/>
        <v>227.27272727272728</v>
      </c>
    </row>
    <row r="59" spans="1:9" ht="15" customHeight="1">
      <c r="A59" s="86"/>
      <c r="B59" s="77"/>
      <c r="C59" s="104"/>
      <c r="D59" s="24" t="s">
        <v>167</v>
      </c>
      <c r="E59" s="26">
        <v>0</v>
      </c>
      <c r="F59" s="10">
        <v>0</v>
      </c>
      <c r="G59" s="10">
        <v>0</v>
      </c>
      <c r="H59" s="40">
        <v>0</v>
      </c>
      <c r="I59" s="48">
        <v>0</v>
      </c>
    </row>
    <row r="60" spans="1:9" ht="15" customHeight="1">
      <c r="A60" s="86"/>
      <c r="B60" s="76" t="s">
        <v>172</v>
      </c>
      <c r="C60" s="89" t="s">
        <v>173</v>
      </c>
      <c r="D60" s="24" t="s">
        <v>165</v>
      </c>
      <c r="E60" s="26">
        <v>0</v>
      </c>
      <c r="F60" s="10">
        <v>84492</v>
      </c>
      <c r="G60" s="10">
        <v>0</v>
      </c>
      <c r="H60" s="40">
        <v>0</v>
      </c>
      <c r="I60" s="48">
        <f>(G60/F60)*100</f>
        <v>0</v>
      </c>
    </row>
    <row r="61" spans="1:9" ht="15" customHeight="1">
      <c r="A61" s="86"/>
      <c r="B61" s="77"/>
      <c r="C61" s="99"/>
      <c r="D61" s="24" t="s">
        <v>167</v>
      </c>
      <c r="E61" s="26">
        <v>0</v>
      </c>
      <c r="F61" s="10">
        <v>0</v>
      </c>
      <c r="G61" s="10">
        <v>0</v>
      </c>
      <c r="H61" s="40">
        <v>0</v>
      </c>
      <c r="I61" s="48">
        <v>0</v>
      </c>
    </row>
    <row r="62" spans="1:9" ht="15" customHeight="1">
      <c r="A62" s="86"/>
      <c r="B62" s="76" t="s">
        <v>55</v>
      </c>
      <c r="C62" s="89" t="s">
        <v>28</v>
      </c>
      <c r="D62" s="24" t="s">
        <v>165</v>
      </c>
      <c r="E62" s="26">
        <v>25000</v>
      </c>
      <c r="F62" s="10">
        <v>57000</v>
      </c>
      <c r="G62" s="10">
        <v>47500</v>
      </c>
      <c r="H62" s="40">
        <f>(G62/E62)*100</f>
        <v>190</v>
      </c>
      <c r="I62" s="48">
        <f t="shared" si="0"/>
        <v>83.33333333333334</v>
      </c>
    </row>
    <row r="63" spans="1:9" s="3" customFormat="1" ht="15" customHeight="1">
      <c r="A63" s="77"/>
      <c r="B63" s="77"/>
      <c r="C63" s="99"/>
      <c r="D63" s="24" t="s">
        <v>167</v>
      </c>
      <c r="E63" s="26">
        <v>0</v>
      </c>
      <c r="F63" s="10">
        <v>0</v>
      </c>
      <c r="G63" s="10">
        <v>0</v>
      </c>
      <c r="H63" s="40">
        <v>0</v>
      </c>
      <c r="I63" s="48">
        <v>0</v>
      </c>
    </row>
    <row r="64" spans="1:9" s="3" customFormat="1" ht="15" customHeight="1">
      <c r="A64" s="57" t="s">
        <v>57</v>
      </c>
      <c r="B64" s="57"/>
      <c r="C64" s="62" t="s">
        <v>58</v>
      </c>
      <c r="D64" s="58"/>
      <c r="E64" s="59">
        <f>SUM(E65:E68)</f>
        <v>2637926</v>
      </c>
      <c r="F64" s="59">
        <f>SUM(F65:F68)</f>
        <v>2511446</v>
      </c>
      <c r="G64" s="59">
        <f>SUM(G65:G68)</f>
        <v>2970736</v>
      </c>
      <c r="H64" s="60">
        <f>(G64/E64)*100</f>
        <v>112.61635087565003</v>
      </c>
      <c r="I64" s="61">
        <f t="shared" si="0"/>
        <v>118.2878708122731</v>
      </c>
    </row>
    <row r="65" spans="1:9" s="3" customFormat="1" ht="15" customHeight="1">
      <c r="A65" s="87"/>
      <c r="B65" s="87" t="s">
        <v>59</v>
      </c>
      <c r="C65" s="88" t="s">
        <v>60</v>
      </c>
      <c r="D65" s="11" t="s">
        <v>165</v>
      </c>
      <c r="E65" s="26">
        <v>1364000</v>
      </c>
      <c r="F65" s="10">
        <v>1237520</v>
      </c>
      <c r="G65" s="10">
        <v>1745489</v>
      </c>
      <c r="H65" s="48">
        <f>(G65/E65)*100</f>
        <v>127.96840175953079</v>
      </c>
      <c r="I65" s="48">
        <f t="shared" si="0"/>
        <v>141.04733660870127</v>
      </c>
    </row>
    <row r="66" spans="1:9" ht="15" customHeight="1">
      <c r="A66" s="87"/>
      <c r="B66" s="87"/>
      <c r="C66" s="88"/>
      <c r="D66" s="11" t="s">
        <v>167</v>
      </c>
      <c r="E66" s="26">
        <v>0</v>
      </c>
      <c r="F66" s="10">
        <v>0</v>
      </c>
      <c r="G66" s="10">
        <v>0</v>
      </c>
      <c r="H66" s="48">
        <v>0</v>
      </c>
      <c r="I66" s="48">
        <v>0</v>
      </c>
    </row>
    <row r="67" spans="1:9" ht="15" customHeight="1">
      <c r="A67" s="87"/>
      <c r="B67" s="87" t="s">
        <v>61</v>
      </c>
      <c r="C67" s="88" t="s">
        <v>62</v>
      </c>
      <c r="D67" s="11" t="s">
        <v>165</v>
      </c>
      <c r="E67" s="26">
        <v>1273926</v>
      </c>
      <c r="F67" s="10">
        <v>1273926</v>
      </c>
      <c r="G67" s="10">
        <v>1225247</v>
      </c>
      <c r="H67" s="48">
        <f>(G67/E67)*100</f>
        <v>96.17882043383995</v>
      </c>
      <c r="I67" s="48">
        <f t="shared" si="0"/>
        <v>96.17882043383995</v>
      </c>
    </row>
    <row r="68" spans="1:9" ht="15" customHeight="1">
      <c r="A68" s="87"/>
      <c r="B68" s="87"/>
      <c r="C68" s="88"/>
      <c r="D68" s="11" t="s">
        <v>167</v>
      </c>
      <c r="E68" s="26">
        <v>0</v>
      </c>
      <c r="F68" s="10">
        <v>0</v>
      </c>
      <c r="G68" s="10">
        <v>0</v>
      </c>
      <c r="H68" s="48">
        <v>0</v>
      </c>
      <c r="I68" s="48">
        <v>0</v>
      </c>
    </row>
    <row r="69" spans="1:9" ht="15" customHeight="1">
      <c r="A69" s="30" t="s">
        <v>63</v>
      </c>
      <c r="B69" s="30"/>
      <c r="C69" s="67" t="s">
        <v>64</v>
      </c>
      <c r="D69" s="53"/>
      <c r="E69" s="54">
        <f>SUM(E70:E79)</f>
        <v>2318372</v>
      </c>
      <c r="F69" s="54">
        <f>SUM(F70:F79)</f>
        <v>2873760</v>
      </c>
      <c r="G69" s="54">
        <f>SUM(G70:G79)</f>
        <v>4249237</v>
      </c>
      <c r="H69" s="55">
        <f>(G69/E69)*100</f>
        <v>183.28538301877353</v>
      </c>
      <c r="I69" s="56">
        <f t="shared" si="0"/>
        <v>147.86332191971493</v>
      </c>
    </row>
    <row r="70" spans="1:9" ht="15" customHeight="1">
      <c r="A70" s="13"/>
      <c r="B70" s="76" t="s">
        <v>174</v>
      </c>
      <c r="C70" s="103" t="s">
        <v>175</v>
      </c>
      <c r="D70" s="24" t="s">
        <v>165</v>
      </c>
      <c r="E70" s="26">
        <v>0</v>
      </c>
      <c r="F70" s="10">
        <v>1177023</v>
      </c>
      <c r="G70" s="10">
        <v>0</v>
      </c>
      <c r="H70" s="40">
        <v>0</v>
      </c>
      <c r="I70" s="48">
        <f t="shared" si="0"/>
        <v>0</v>
      </c>
    </row>
    <row r="71" spans="1:9" ht="15" customHeight="1">
      <c r="A71" s="17"/>
      <c r="B71" s="77"/>
      <c r="C71" s="104"/>
      <c r="D71" s="24" t="s">
        <v>167</v>
      </c>
      <c r="E71" s="26">
        <v>0</v>
      </c>
      <c r="F71" s="10">
        <v>0</v>
      </c>
      <c r="G71" s="10">
        <v>0</v>
      </c>
      <c r="H71" s="40">
        <v>0</v>
      </c>
      <c r="I71" s="48">
        <v>0</v>
      </c>
    </row>
    <row r="72" spans="1:9" ht="13.5" customHeight="1">
      <c r="A72" s="110" t="s">
        <v>193</v>
      </c>
      <c r="B72" s="110"/>
      <c r="C72" s="110"/>
      <c r="D72" s="110"/>
      <c r="E72" s="110"/>
      <c r="F72" s="110"/>
      <c r="G72" s="110"/>
      <c r="H72" s="110"/>
      <c r="I72" s="110"/>
    </row>
    <row r="73" spans="1:9" ht="15" customHeight="1">
      <c r="A73" s="108" t="s">
        <v>0</v>
      </c>
      <c r="B73" s="108" t="s">
        <v>17</v>
      </c>
      <c r="C73" s="108" t="s">
        <v>16</v>
      </c>
      <c r="D73" s="109" t="s">
        <v>164</v>
      </c>
      <c r="E73" s="96" t="s">
        <v>159</v>
      </c>
      <c r="F73" s="96" t="s">
        <v>160</v>
      </c>
      <c r="G73" s="96" t="s">
        <v>161</v>
      </c>
      <c r="H73" s="82" t="s">
        <v>162</v>
      </c>
      <c r="I73" s="82" t="s">
        <v>163</v>
      </c>
    </row>
    <row r="74" spans="1:9" ht="15" customHeight="1">
      <c r="A74" s="108"/>
      <c r="B74" s="108"/>
      <c r="C74" s="108"/>
      <c r="D74" s="109"/>
      <c r="E74" s="96"/>
      <c r="F74" s="96"/>
      <c r="G74" s="96"/>
      <c r="H74" s="82"/>
      <c r="I74" s="82"/>
    </row>
    <row r="75" spans="1:9" ht="15" customHeight="1">
      <c r="A75" s="108"/>
      <c r="B75" s="108"/>
      <c r="C75" s="108"/>
      <c r="D75" s="109"/>
      <c r="E75" s="96"/>
      <c r="F75" s="96"/>
      <c r="G75" s="96"/>
      <c r="H75" s="82"/>
      <c r="I75" s="82"/>
    </row>
    <row r="76" spans="1:9" ht="15" customHeight="1">
      <c r="A76" s="76" t="s">
        <v>63</v>
      </c>
      <c r="B76" s="76" t="s">
        <v>65</v>
      </c>
      <c r="C76" s="103" t="s">
        <v>158</v>
      </c>
      <c r="D76" s="24" t="s">
        <v>165</v>
      </c>
      <c r="E76" s="26">
        <v>740000</v>
      </c>
      <c r="F76" s="10">
        <v>118365</v>
      </c>
      <c r="G76" s="10">
        <v>450000</v>
      </c>
      <c r="H76" s="40">
        <f>(G76/E76)*100</f>
        <v>60.810810810810814</v>
      </c>
      <c r="I76" s="48">
        <f>(G76/F76)*100</f>
        <v>380.1799518438728</v>
      </c>
    </row>
    <row r="77" spans="1:9" ht="12" customHeight="1">
      <c r="A77" s="77"/>
      <c r="B77" s="77"/>
      <c r="C77" s="104"/>
      <c r="D77" s="24" t="s">
        <v>167</v>
      </c>
      <c r="E77" s="26">
        <v>0</v>
      </c>
      <c r="F77" s="10">
        <v>0</v>
      </c>
      <c r="G77" s="10">
        <v>0</v>
      </c>
      <c r="H77" s="40">
        <v>0</v>
      </c>
      <c r="I77" s="48">
        <v>0</v>
      </c>
    </row>
    <row r="78" spans="1:9" ht="15" customHeight="1">
      <c r="A78" s="31"/>
      <c r="B78" s="76" t="s">
        <v>66</v>
      </c>
      <c r="C78" s="89" t="s">
        <v>67</v>
      </c>
      <c r="D78" s="24" t="s">
        <v>165</v>
      </c>
      <c r="E78" s="26">
        <v>1578372</v>
      </c>
      <c r="F78" s="10">
        <v>1578372</v>
      </c>
      <c r="G78" s="10">
        <v>3799237</v>
      </c>
      <c r="H78" s="40">
        <f>(G78/E78)*100</f>
        <v>240.7060566203658</v>
      </c>
      <c r="I78" s="48">
        <f t="shared" si="0"/>
        <v>240.7060566203658</v>
      </c>
    </row>
    <row r="79" spans="1:9" ht="12" customHeight="1">
      <c r="A79" s="17"/>
      <c r="B79" s="77"/>
      <c r="C79" s="99"/>
      <c r="D79" s="24" t="s">
        <v>167</v>
      </c>
      <c r="E79" s="26">
        <v>0</v>
      </c>
      <c r="F79" s="10">
        <v>0</v>
      </c>
      <c r="G79" s="10">
        <v>0</v>
      </c>
      <c r="H79" s="40">
        <v>0</v>
      </c>
      <c r="I79" s="48">
        <v>0</v>
      </c>
    </row>
    <row r="80" spans="1:9" ht="15" customHeight="1">
      <c r="A80" s="19" t="s">
        <v>68</v>
      </c>
      <c r="B80" s="19"/>
      <c r="C80" s="33" t="s">
        <v>69</v>
      </c>
      <c r="D80" s="23"/>
      <c r="E80" s="27">
        <f>SUM(E81:E98)</f>
        <v>32407981</v>
      </c>
      <c r="F80" s="27">
        <f>SUM(F81:F98)</f>
        <v>32588075</v>
      </c>
      <c r="G80" s="27">
        <f>SUM(G81:G98)</f>
        <v>33416996</v>
      </c>
      <c r="H80" s="39">
        <f>(G80/E80)*100</f>
        <v>103.11347689323811</v>
      </c>
      <c r="I80" s="50">
        <f t="shared" si="0"/>
        <v>102.54363290866368</v>
      </c>
    </row>
    <row r="81" spans="1:9" ht="15" customHeight="1">
      <c r="A81" s="76"/>
      <c r="B81" s="76" t="s">
        <v>70</v>
      </c>
      <c r="C81" s="89" t="s">
        <v>71</v>
      </c>
      <c r="D81" s="24" t="s">
        <v>165</v>
      </c>
      <c r="E81" s="26">
        <v>3559295</v>
      </c>
      <c r="F81" s="10">
        <v>3636654</v>
      </c>
      <c r="G81" s="10">
        <v>3799863</v>
      </c>
      <c r="H81" s="40">
        <f aca="true" t="shared" si="1" ref="H81:H151">(G81/E81)*100</f>
        <v>106.75886657329612</v>
      </c>
      <c r="I81" s="48">
        <f aca="true" t="shared" si="2" ref="I81:I93">(G81/F81)*100</f>
        <v>104.487889142052</v>
      </c>
    </row>
    <row r="82" spans="1:9" ht="15" customHeight="1">
      <c r="A82" s="86"/>
      <c r="B82" s="77"/>
      <c r="C82" s="99"/>
      <c r="D82" s="24" t="s">
        <v>167</v>
      </c>
      <c r="E82" s="26">
        <v>108850</v>
      </c>
      <c r="F82" s="10">
        <v>108850</v>
      </c>
      <c r="G82" s="10">
        <v>70000</v>
      </c>
      <c r="H82" s="40">
        <f t="shared" si="1"/>
        <v>64.30868167202573</v>
      </c>
      <c r="I82" s="48">
        <f t="shared" si="2"/>
        <v>64.30868167202573</v>
      </c>
    </row>
    <row r="83" spans="1:9" ht="15" customHeight="1">
      <c r="A83" s="86"/>
      <c r="B83" s="76" t="s">
        <v>72</v>
      </c>
      <c r="C83" s="89" t="s">
        <v>73</v>
      </c>
      <c r="D83" s="24" t="s">
        <v>165</v>
      </c>
      <c r="E83" s="26">
        <v>2594719</v>
      </c>
      <c r="F83" s="10">
        <v>2595710</v>
      </c>
      <c r="G83" s="10">
        <v>2592249</v>
      </c>
      <c r="H83" s="40">
        <f t="shared" si="1"/>
        <v>99.90480664765626</v>
      </c>
      <c r="I83" s="48">
        <f t="shared" si="2"/>
        <v>99.86666461199441</v>
      </c>
    </row>
    <row r="84" spans="1:9" ht="15" customHeight="1">
      <c r="A84" s="86"/>
      <c r="B84" s="77"/>
      <c r="C84" s="99"/>
      <c r="D84" s="24" t="s">
        <v>167</v>
      </c>
      <c r="E84" s="26">
        <v>0</v>
      </c>
      <c r="F84" s="10">
        <v>0</v>
      </c>
      <c r="G84" s="10">
        <v>0</v>
      </c>
      <c r="H84" s="40">
        <v>0</v>
      </c>
      <c r="I84" s="48">
        <v>0</v>
      </c>
    </row>
    <row r="85" spans="1:9" ht="15" customHeight="1">
      <c r="A85" s="86"/>
      <c r="B85" s="76" t="s">
        <v>74</v>
      </c>
      <c r="C85" s="89" t="s">
        <v>75</v>
      </c>
      <c r="D85" s="24" t="s">
        <v>165</v>
      </c>
      <c r="E85" s="26">
        <v>8007743</v>
      </c>
      <c r="F85" s="10">
        <v>8007743</v>
      </c>
      <c r="G85" s="10">
        <v>8881222</v>
      </c>
      <c r="H85" s="40">
        <f t="shared" si="1"/>
        <v>110.90792998726357</v>
      </c>
      <c r="I85" s="48">
        <f t="shared" si="2"/>
        <v>110.90792998726357</v>
      </c>
    </row>
    <row r="86" spans="1:9" ht="15" customHeight="1">
      <c r="A86" s="86"/>
      <c r="B86" s="77"/>
      <c r="C86" s="99"/>
      <c r="D86" s="24" t="s">
        <v>167</v>
      </c>
      <c r="E86" s="26">
        <v>82000</v>
      </c>
      <c r="F86" s="10">
        <v>52000</v>
      </c>
      <c r="G86" s="10">
        <v>200000</v>
      </c>
      <c r="H86" s="40">
        <f t="shared" si="1"/>
        <v>243.90243902439025</v>
      </c>
      <c r="I86" s="48">
        <f t="shared" si="2"/>
        <v>384.61538461538464</v>
      </c>
    </row>
    <row r="87" spans="1:9" ht="15" customHeight="1">
      <c r="A87" s="86"/>
      <c r="B87" s="76" t="s">
        <v>76</v>
      </c>
      <c r="C87" s="89" t="s">
        <v>77</v>
      </c>
      <c r="D87" s="24" t="s">
        <v>165</v>
      </c>
      <c r="E87" s="26">
        <v>3392027</v>
      </c>
      <c r="F87" s="10">
        <v>3392027</v>
      </c>
      <c r="G87" s="10">
        <v>2386410</v>
      </c>
      <c r="H87" s="40">
        <f t="shared" si="1"/>
        <v>70.35350838893676</v>
      </c>
      <c r="I87" s="48">
        <f t="shared" si="2"/>
        <v>70.35350838893676</v>
      </c>
    </row>
    <row r="88" spans="1:9" ht="15" customHeight="1">
      <c r="A88" s="86"/>
      <c r="B88" s="77"/>
      <c r="C88" s="99"/>
      <c r="D88" s="24" t="s">
        <v>167</v>
      </c>
      <c r="E88" s="26">
        <v>0</v>
      </c>
      <c r="F88" s="10">
        <v>0</v>
      </c>
      <c r="G88" s="10">
        <v>0</v>
      </c>
      <c r="H88" s="40">
        <v>0</v>
      </c>
      <c r="I88" s="48">
        <v>0</v>
      </c>
    </row>
    <row r="89" spans="1:9" ht="15" customHeight="1">
      <c r="A89" s="86"/>
      <c r="B89" s="76" t="s">
        <v>78</v>
      </c>
      <c r="C89" s="89" t="s">
        <v>79</v>
      </c>
      <c r="D89" s="24" t="s">
        <v>165</v>
      </c>
      <c r="E89" s="26">
        <v>11379644</v>
      </c>
      <c r="F89" s="10">
        <v>12037644</v>
      </c>
      <c r="G89" s="10">
        <v>13596803</v>
      </c>
      <c r="H89" s="40">
        <f t="shared" si="1"/>
        <v>119.48355326405643</v>
      </c>
      <c r="I89" s="48">
        <f t="shared" si="2"/>
        <v>112.95236011299221</v>
      </c>
    </row>
    <row r="90" spans="1:9" ht="15" customHeight="1">
      <c r="A90" s="86"/>
      <c r="B90" s="77"/>
      <c r="C90" s="99"/>
      <c r="D90" s="24" t="s">
        <v>167</v>
      </c>
      <c r="E90" s="26">
        <v>1841864</v>
      </c>
      <c r="F90" s="10">
        <v>1267864</v>
      </c>
      <c r="G90" s="10">
        <v>591000</v>
      </c>
      <c r="H90" s="40">
        <f t="shared" si="1"/>
        <v>32.08705963089566</v>
      </c>
      <c r="I90" s="48">
        <f t="shared" si="2"/>
        <v>46.61383239842759</v>
      </c>
    </row>
    <row r="91" spans="1:9" ht="15" customHeight="1">
      <c r="A91" s="86"/>
      <c r="B91" s="76" t="s">
        <v>80</v>
      </c>
      <c r="C91" s="89" t="s">
        <v>81</v>
      </c>
      <c r="D91" s="24" t="s">
        <v>165</v>
      </c>
      <c r="E91" s="26">
        <v>1111682</v>
      </c>
      <c r="F91" s="10">
        <v>1111432</v>
      </c>
      <c r="G91" s="10">
        <v>920807</v>
      </c>
      <c r="H91" s="40">
        <f t="shared" si="1"/>
        <v>82.83007190905313</v>
      </c>
      <c r="I91" s="48">
        <f t="shared" si="2"/>
        <v>82.84870329448856</v>
      </c>
    </row>
    <row r="92" spans="1:9" ht="15" customHeight="1">
      <c r="A92" s="86"/>
      <c r="B92" s="77"/>
      <c r="C92" s="99"/>
      <c r="D92" s="24" t="s">
        <v>167</v>
      </c>
      <c r="E92" s="26">
        <v>0</v>
      </c>
      <c r="F92" s="10">
        <v>0</v>
      </c>
      <c r="G92" s="10">
        <v>0</v>
      </c>
      <c r="H92" s="40">
        <v>0</v>
      </c>
      <c r="I92" s="48">
        <v>0</v>
      </c>
    </row>
    <row r="93" spans="1:9" ht="15" customHeight="1">
      <c r="A93" s="86"/>
      <c r="B93" s="76" t="s">
        <v>82</v>
      </c>
      <c r="C93" s="89" t="s">
        <v>83</v>
      </c>
      <c r="D93" s="24" t="s">
        <v>165</v>
      </c>
      <c r="E93" s="26">
        <v>100000</v>
      </c>
      <c r="F93" s="10">
        <v>129512</v>
      </c>
      <c r="G93" s="10">
        <v>132491</v>
      </c>
      <c r="H93" s="40">
        <f t="shared" si="1"/>
        <v>132.491</v>
      </c>
      <c r="I93" s="48">
        <f t="shared" si="2"/>
        <v>102.30017295694607</v>
      </c>
    </row>
    <row r="94" spans="1:9" ht="15" customHeight="1">
      <c r="A94" s="86"/>
      <c r="B94" s="77"/>
      <c r="C94" s="99"/>
      <c r="D94" s="24" t="s">
        <v>167</v>
      </c>
      <c r="E94" s="26">
        <v>0</v>
      </c>
      <c r="F94" s="10">
        <v>0</v>
      </c>
      <c r="G94" s="10">
        <v>0</v>
      </c>
      <c r="H94" s="40">
        <v>0</v>
      </c>
      <c r="I94" s="48">
        <v>0</v>
      </c>
    </row>
    <row r="95" spans="1:9" ht="15" customHeight="1">
      <c r="A95" s="86"/>
      <c r="B95" s="76" t="s">
        <v>84</v>
      </c>
      <c r="C95" s="89" t="s">
        <v>85</v>
      </c>
      <c r="D95" s="24" t="s">
        <v>165</v>
      </c>
      <c r="E95" s="26">
        <v>22224</v>
      </c>
      <c r="F95" s="10">
        <v>22224</v>
      </c>
      <c r="G95" s="10">
        <v>22224</v>
      </c>
      <c r="H95" s="40">
        <f t="shared" si="1"/>
        <v>100</v>
      </c>
      <c r="I95" s="48">
        <f aca="true" t="shared" si="3" ref="I95:I115">(G95/F95)*100</f>
        <v>100</v>
      </c>
    </row>
    <row r="96" spans="1:9" ht="10.5" customHeight="1">
      <c r="A96" s="86"/>
      <c r="B96" s="77"/>
      <c r="C96" s="99"/>
      <c r="D96" s="24" t="s">
        <v>167</v>
      </c>
      <c r="E96" s="26">
        <v>0</v>
      </c>
      <c r="F96" s="10">
        <v>0</v>
      </c>
      <c r="G96" s="10">
        <v>0</v>
      </c>
      <c r="H96" s="40">
        <v>0</v>
      </c>
      <c r="I96" s="48">
        <v>0</v>
      </c>
    </row>
    <row r="97" spans="1:9" ht="15" customHeight="1">
      <c r="A97" s="86"/>
      <c r="B97" s="76" t="s">
        <v>86</v>
      </c>
      <c r="C97" s="89" t="s">
        <v>28</v>
      </c>
      <c r="D97" s="24" t="s">
        <v>165</v>
      </c>
      <c r="E97" s="26">
        <v>207933</v>
      </c>
      <c r="F97" s="10">
        <v>226415</v>
      </c>
      <c r="G97" s="10">
        <v>223927</v>
      </c>
      <c r="H97" s="40">
        <f t="shared" si="1"/>
        <v>107.69190075649368</v>
      </c>
      <c r="I97" s="48">
        <f t="shared" si="3"/>
        <v>98.90113287547203</v>
      </c>
    </row>
    <row r="98" spans="1:9" s="3" customFormat="1" ht="15" customHeight="1">
      <c r="A98" s="77"/>
      <c r="B98" s="77"/>
      <c r="C98" s="99"/>
      <c r="D98" s="24" t="s">
        <v>167</v>
      </c>
      <c r="E98" s="26">
        <v>0</v>
      </c>
      <c r="F98" s="10">
        <v>0</v>
      </c>
      <c r="G98" s="10">
        <v>0</v>
      </c>
      <c r="H98" s="40">
        <v>0</v>
      </c>
      <c r="I98" s="48">
        <v>0</v>
      </c>
    </row>
    <row r="99" spans="1:9" s="3" customFormat="1" ht="15" customHeight="1">
      <c r="A99" s="19" t="s">
        <v>87</v>
      </c>
      <c r="B99" s="19"/>
      <c r="C99" s="33" t="s">
        <v>88</v>
      </c>
      <c r="D99" s="23"/>
      <c r="E99" s="27">
        <f>SUM(E100:E105)</f>
        <v>5765200</v>
      </c>
      <c r="F99" s="27">
        <f>SUM(F100:F105)</f>
        <v>7081220</v>
      </c>
      <c r="G99" s="27">
        <f>SUM(G100:G105)</f>
        <v>7234200</v>
      </c>
      <c r="H99" s="39">
        <f t="shared" si="1"/>
        <v>125.48046902102269</v>
      </c>
      <c r="I99" s="50">
        <f t="shared" si="3"/>
        <v>102.16036219747444</v>
      </c>
    </row>
    <row r="100" spans="1:9" ht="15" customHeight="1">
      <c r="A100" s="87"/>
      <c r="B100" s="87" t="s">
        <v>89</v>
      </c>
      <c r="C100" s="89" t="s">
        <v>90</v>
      </c>
      <c r="D100" s="24" t="s">
        <v>165</v>
      </c>
      <c r="E100" s="26">
        <v>50000</v>
      </c>
      <c r="F100" s="10">
        <v>50000</v>
      </c>
      <c r="G100" s="10">
        <v>50000</v>
      </c>
      <c r="H100" s="40">
        <f t="shared" si="1"/>
        <v>100</v>
      </c>
      <c r="I100" s="48">
        <f t="shared" si="3"/>
        <v>100</v>
      </c>
    </row>
    <row r="101" spans="1:9" ht="15" customHeight="1">
      <c r="A101" s="87"/>
      <c r="B101" s="87"/>
      <c r="C101" s="99"/>
      <c r="D101" s="24" t="s">
        <v>167</v>
      </c>
      <c r="E101" s="26">
        <v>1500000</v>
      </c>
      <c r="F101" s="10">
        <v>2083000</v>
      </c>
      <c r="G101" s="10">
        <v>2000000</v>
      </c>
      <c r="H101" s="40">
        <f t="shared" si="1"/>
        <v>133.33333333333331</v>
      </c>
      <c r="I101" s="48">
        <f t="shared" si="3"/>
        <v>96.01536245799328</v>
      </c>
    </row>
    <row r="102" spans="1:9" ht="15" customHeight="1">
      <c r="A102" s="87"/>
      <c r="B102" s="87" t="s">
        <v>91</v>
      </c>
      <c r="C102" s="89" t="s">
        <v>92</v>
      </c>
      <c r="D102" s="24" t="s">
        <v>165</v>
      </c>
      <c r="E102" s="26">
        <v>130000</v>
      </c>
      <c r="F102" s="10">
        <v>154900</v>
      </c>
      <c r="G102" s="10">
        <v>123000</v>
      </c>
      <c r="H102" s="40">
        <f t="shared" si="1"/>
        <v>94.61538461538461</v>
      </c>
      <c r="I102" s="48">
        <f t="shared" si="3"/>
        <v>79.40606843124597</v>
      </c>
    </row>
    <row r="103" spans="1:9" ht="12.75" customHeight="1">
      <c r="A103" s="87"/>
      <c r="B103" s="76"/>
      <c r="C103" s="102"/>
      <c r="D103" s="41" t="s">
        <v>167</v>
      </c>
      <c r="E103" s="14">
        <v>0</v>
      </c>
      <c r="F103" s="34">
        <v>0</v>
      </c>
      <c r="G103" s="34">
        <v>0</v>
      </c>
      <c r="H103" s="45">
        <v>0</v>
      </c>
      <c r="I103" s="52">
        <v>0</v>
      </c>
    </row>
    <row r="104" spans="1:9" ht="15" customHeight="1">
      <c r="A104" s="87"/>
      <c r="B104" s="87" t="s">
        <v>93</v>
      </c>
      <c r="C104" s="88" t="s">
        <v>154</v>
      </c>
      <c r="D104" s="11" t="s">
        <v>165</v>
      </c>
      <c r="E104" s="26">
        <v>4085200</v>
      </c>
      <c r="F104" s="10">
        <v>4793320</v>
      </c>
      <c r="G104" s="10">
        <v>5061200</v>
      </c>
      <c r="H104" s="48">
        <f t="shared" si="1"/>
        <v>123.89111916185254</v>
      </c>
      <c r="I104" s="48">
        <f t="shared" si="3"/>
        <v>105.58861081671994</v>
      </c>
    </row>
    <row r="105" spans="1:9" ht="15" customHeight="1">
      <c r="A105" s="87"/>
      <c r="B105" s="87"/>
      <c r="C105" s="88"/>
      <c r="D105" s="11" t="s">
        <v>167</v>
      </c>
      <c r="E105" s="26">
        <v>0</v>
      </c>
      <c r="F105" s="10">
        <v>0</v>
      </c>
      <c r="G105" s="10">
        <v>0</v>
      </c>
      <c r="H105" s="48">
        <v>0</v>
      </c>
      <c r="I105" s="48">
        <v>0</v>
      </c>
    </row>
    <row r="106" spans="1:9" ht="15" customHeight="1">
      <c r="A106" s="19" t="s">
        <v>94</v>
      </c>
      <c r="B106" s="30"/>
      <c r="C106" s="63" t="s">
        <v>95</v>
      </c>
      <c r="D106" s="53"/>
      <c r="E106" s="54">
        <f>SUM(E107:E128)</f>
        <v>17139896</v>
      </c>
      <c r="F106" s="54">
        <f>SUM(F107:F128)</f>
        <v>16190157</v>
      </c>
      <c r="G106" s="54">
        <f>SUM(G107:G128)</f>
        <v>15540130</v>
      </c>
      <c r="H106" s="55">
        <f t="shared" si="1"/>
        <v>90.66641944618567</v>
      </c>
      <c r="I106" s="56">
        <f t="shared" si="3"/>
        <v>95.98504819934729</v>
      </c>
    </row>
    <row r="107" spans="1:9" ht="15" customHeight="1">
      <c r="A107" s="31"/>
      <c r="B107" s="105" t="s">
        <v>96</v>
      </c>
      <c r="C107" s="103" t="s">
        <v>97</v>
      </c>
      <c r="D107" s="24" t="s">
        <v>165</v>
      </c>
      <c r="E107" s="26">
        <v>3119624</v>
      </c>
      <c r="F107" s="10">
        <v>2867004</v>
      </c>
      <c r="G107" s="10">
        <v>2958271</v>
      </c>
      <c r="H107" s="40">
        <f t="shared" si="1"/>
        <v>94.82780617151298</v>
      </c>
      <c r="I107" s="48">
        <f t="shared" si="3"/>
        <v>103.18335795834257</v>
      </c>
    </row>
    <row r="108" spans="1:9" ht="15" customHeight="1">
      <c r="A108" s="17"/>
      <c r="B108" s="87"/>
      <c r="C108" s="104"/>
      <c r="D108" s="24" t="s">
        <v>167</v>
      </c>
      <c r="E108" s="26">
        <v>200000</v>
      </c>
      <c r="F108" s="10">
        <v>300000</v>
      </c>
      <c r="G108" s="10">
        <v>36500</v>
      </c>
      <c r="H108" s="40">
        <f t="shared" si="1"/>
        <v>18.25</v>
      </c>
      <c r="I108" s="48">
        <f t="shared" si="3"/>
        <v>12.166666666666668</v>
      </c>
    </row>
    <row r="109" spans="1:9" ht="12" customHeight="1">
      <c r="A109" s="106" t="s">
        <v>194</v>
      </c>
      <c r="B109" s="81"/>
      <c r="C109" s="81"/>
      <c r="D109" s="81"/>
      <c r="E109" s="81"/>
      <c r="F109" s="81"/>
      <c r="G109" s="81"/>
      <c r="H109" s="81"/>
      <c r="I109" s="107"/>
    </row>
    <row r="110" spans="1:9" ht="15" customHeight="1">
      <c r="A110" s="93" t="s">
        <v>0</v>
      </c>
      <c r="B110" s="93" t="s">
        <v>17</v>
      </c>
      <c r="C110" s="93" t="s">
        <v>16</v>
      </c>
      <c r="D110" s="97" t="s">
        <v>164</v>
      </c>
      <c r="E110" s="96" t="s">
        <v>159</v>
      </c>
      <c r="F110" s="96" t="s">
        <v>160</v>
      </c>
      <c r="G110" s="96" t="s">
        <v>161</v>
      </c>
      <c r="H110" s="98" t="s">
        <v>162</v>
      </c>
      <c r="I110" s="82" t="s">
        <v>163</v>
      </c>
    </row>
    <row r="111" spans="1:9" ht="15" customHeight="1">
      <c r="A111" s="94"/>
      <c r="B111" s="94"/>
      <c r="C111" s="94"/>
      <c r="D111" s="97"/>
      <c r="E111" s="96"/>
      <c r="F111" s="96"/>
      <c r="G111" s="96"/>
      <c r="H111" s="98"/>
      <c r="I111" s="82"/>
    </row>
    <row r="112" spans="1:9" ht="15" customHeight="1">
      <c r="A112" s="95"/>
      <c r="B112" s="95"/>
      <c r="C112" s="95"/>
      <c r="D112" s="97"/>
      <c r="E112" s="96"/>
      <c r="F112" s="96"/>
      <c r="G112" s="96"/>
      <c r="H112" s="98"/>
      <c r="I112" s="82"/>
    </row>
    <row r="113" spans="1:9" ht="15" customHeight="1">
      <c r="A113" s="76" t="s">
        <v>94</v>
      </c>
      <c r="B113" s="76" t="s">
        <v>98</v>
      </c>
      <c r="C113" s="89" t="s">
        <v>99</v>
      </c>
      <c r="D113" s="24" t="s">
        <v>165</v>
      </c>
      <c r="E113" s="26">
        <v>5742733</v>
      </c>
      <c r="F113" s="10">
        <v>5786433</v>
      </c>
      <c r="G113" s="10">
        <v>5528739</v>
      </c>
      <c r="H113" s="40">
        <f t="shared" si="1"/>
        <v>96.27365576633983</v>
      </c>
      <c r="I113" s="48">
        <f t="shared" si="3"/>
        <v>95.54658284300535</v>
      </c>
    </row>
    <row r="114" spans="1:9" ht="15" customHeight="1">
      <c r="A114" s="77"/>
      <c r="B114" s="77"/>
      <c r="C114" s="99"/>
      <c r="D114" s="24" t="s">
        <v>167</v>
      </c>
      <c r="E114" s="26">
        <v>620230</v>
      </c>
      <c r="F114" s="10">
        <v>470230</v>
      </c>
      <c r="G114" s="10">
        <v>400000</v>
      </c>
      <c r="H114" s="40">
        <f t="shared" si="1"/>
        <v>64.49220450478049</v>
      </c>
      <c r="I114" s="48">
        <f t="shared" si="3"/>
        <v>85.06475554515876</v>
      </c>
    </row>
    <row r="115" spans="1:9" ht="15" customHeight="1">
      <c r="A115" s="31"/>
      <c r="B115" s="76" t="s">
        <v>100</v>
      </c>
      <c r="C115" s="89" t="s">
        <v>149</v>
      </c>
      <c r="D115" s="24" t="s">
        <v>165</v>
      </c>
      <c r="E115" s="26">
        <v>781000</v>
      </c>
      <c r="F115" s="10">
        <v>843706</v>
      </c>
      <c r="G115" s="10">
        <v>870000</v>
      </c>
      <c r="H115" s="40">
        <f t="shared" si="1"/>
        <v>111.39564660691421</v>
      </c>
      <c r="I115" s="48">
        <f t="shared" si="3"/>
        <v>103.11648844502706</v>
      </c>
    </row>
    <row r="116" spans="1:9" ht="15" customHeight="1">
      <c r="A116" s="31"/>
      <c r="B116" s="77"/>
      <c r="C116" s="99"/>
      <c r="D116" s="24" t="s">
        <v>167</v>
      </c>
      <c r="E116" s="26">
        <v>0</v>
      </c>
      <c r="F116" s="10">
        <v>5300</v>
      </c>
      <c r="G116" s="10">
        <v>0</v>
      </c>
      <c r="H116" s="40">
        <v>0</v>
      </c>
      <c r="I116" s="48">
        <f>(G116/F116)*100</f>
        <v>0</v>
      </c>
    </row>
    <row r="117" spans="1:9" ht="15" customHeight="1">
      <c r="A117" s="31"/>
      <c r="B117" s="100" t="s">
        <v>101</v>
      </c>
      <c r="C117" s="88" t="s">
        <v>102</v>
      </c>
      <c r="D117" s="24" t="s">
        <v>165</v>
      </c>
      <c r="E117" s="26">
        <v>3434700</v>
      </c>
      <c r="F117" s="10">
        <v>3434700</v>
      </c>
      <c r="G117" s="10">
        <v>3176969</v>
      </c>
      <c r="H117" s="40">
        <f t="shared" si="1"/>
        <v>92.49625877078056</v>
      </c>
      <c r="I117" s="48">
        <f aca="true" t="shared" si="4" ref="I117:I191">(G117/F117)*100</f>
        <v>92.49625877078056</v>
      </c>
    </row>
    <row r="118" spans="1:9" ht="15" customHeight="1">
      <c r="A118" s="31"/>
      <c r="B118" s="101"/>
      <c r="C118" s="88"/>
      <c r="D118" s="24" t="s">
        <v>167</v>
      </c>
      <c r="E118" s="26">
        <v>0</v>
      </c>
      <c r="F118" s="10">
        <v>0</v>
      </c>
      <c r="G118" s="10">
        <v>0</v>
      </c>
      <c r="H118" s="40">
        <v>0</v>
      </c>
      <c r="I118" s="48">
        <v>0</v>
      </c>
    </row>
    <row r="119" spans="1:9" ht="15" customHeight="1">
      <c r="A119" s="31"/>
      <c r="B119" s="100" t="s">
        <v>176</v>
      </c>
      <c r="C119" s="103" t="s">
        <v>177</v>
      </c>
      <c r="D119" s="24" t="s">
        <v>165</v>
      </c>
      <c r="E119" s="26">
        <v>0</v>
      </c>
      <c r="F119" s="10">
        <v>1000</v>
      </c>
      <c r="G119" s="10">
        <v>0</v>
      </c>
      <c r="H119" s="40">
        <v>0</v>
      </c>
      <c r="I119" s="48">
        <f t="shared" si="4"/>
        <v>0</v>
      </c>
    </row>
    <row r="120" spans="1:9" ht="15" customHeight="1">
      <c r="A120" s="31"/>
      <c r="B120" s="101"/>
      <c r="C120" s="104"/>
      <c r="D120" s="24" t="s">
        <v>167</v>
      </c>
      <c r="E120" s="26">
        <v>0</v>
      </c>
      <c r="F120" s="10">
        <v>0</v>
      </c>
      <c r="G120" s="10">
        <v>0</v>
      </c>
      <c r="H120" s="40">
        <v>0</v>
      </c>
      <c r="I120" s="48">
        <v>0</v>
      </c>
    </row>
    <row r="121" spans="1:9" ht="15" customHeight="1">
      <c r="A121" s="31"/>
      <c r="B121" s="76" t="s">
        <v>103</v>
      </c>
      <c r="C121" s="103" t="s">
        <v>104</v>
      </c>
      <c r="D121" s="24" t="s">
        <v>165</v>
      </c>
      <c r="E121" s="26">
        <v>1556504</v>
      </c>
      <c r="F121" s="10">
        <v>1089379</v>
      </c>
      <c r="G121" s="10">
        <v>1236513</v>
      </c>
      <c r="H121" s="40">
        <f t="shared" si="1"/>
        <v>79.44168469852953</v>
      </c>
      <c r="I121" s="48">
        <f t="shared" si="4"/>
        <v>113.50622694213858</v>
      </c>
    </row>
    <row r="122" spans="1:9" ht="15" customHeight="1">
      <c r="A122" s="31"/>
      <c r="B122" s="77"/>
      <c r="C122" s="104"/>
      <c r="D122" s="24" t="s">
        <v>167</v>
      </c>
      <c r="E122" s="26">
        <v>4800</v>
      </c>
      <c r="F122" s="10">
        <v>7100</v>
      </c>
      <c r="G122" s="10">
        <v>12000</v>
      </c>
      <c r="H122" s="40">
        <f t="shared" si="1"/>
        <v>250</v>
      </c>
      <c r="I122" s="48">
        <f t="shared" si="4"/>
        <v>169.01408450704224</v>
      </c>
    </row>
    <row r="123" spans="1:9" ht="15" customHeight="1">
      <c r="A123" s="31"/>
      <c r="B123" s="76" t="s">
        <v>105</v>
      </c>
      <c r="C123" s="89" t="s">
        <v>106</v>
      </c>
      <c r="D123" s="24" t="s">
        <v>165</v>
      </c>
      <c r="E123" s="26">
        <v>547305</v>
      </c>
      <c r="F123" s="10">
        <v>552305</v>
      </c>
      <c r="G123" s="10">
        <v>597138</v>
      </c>
      <c r="H123" s="40">
        <f t="shared" si="1"/>
        <v>109.10516074218215</v>
      </c>
      <c r="I123" s="48">
        <f t="shared" si="4"/>
        <v>108.11743511284526</v>
      </c>
    </row>
    <row r="124" spans="1:9" ht="15" customHeight="1">
      <c r="A124" s="31"/>
      <c r="B124" s="77"/>
      <c r="C124" s="99"/>
      <c r="D124" s="24" t="s">
        <v>167</v>
      </c>
      <c r="E124" s="26">
        <v>0</v>
      </c>
      <c r="F124" s="10">
        <v>0</v>
      </c>
      <c r="G124" s="10">
        <v>0</v>
      </c>
      <c r="H124" s="40">
        <v>0</v>
      </c>
      <c r="I124" s="48">
        <v>0</v>
      </c>
    </row>
    <row r="125" spans="1:9" ht="15" customHeight="1">
      <c r="A125" s="31"/>
      <c r="B125" s="76" t="s">
        <v>107</v>
      </c>
      <c r="C125" s="89" t="s">
        <v>108</v>
      </c>
      <c r="D125" s="24" t="s">
        <v>165</v>
      </c>
      <c r="E125" s="26">
        <v>1100000</v>
      </c>
      <c r="F125" s="10">
        <v>820000</v>
      </c>
      <c r="G125" s="10">
        <v>700000</v>
      </c>
      <c r="H125" s="40">
        <f t="shared" si="1"/>
        <v>63.63636363636363</v>
      </c>
      <c r="I125" s="48">
        <f t="shared" si="4"/>
        <v>85.36585365853658</v>
      </c>
    </row>
    <row r="126" spans="1:9" ht="15" customHeight="1">
      <c r="A126" s="31"/>
      <c r="B126" s="77"/>
      <c r="C126" s="99"/>
      <c r="D126" s="24" t="s">
        <v>167</v>
      </c>
      <c r="E126" s="26">
        <v>0</v>
      </c>
      <c r="F126" s="10">
        <v>0</v>
      </c>
      <c r="G126" s="10">
        <v>0</v>
      </c>
      <c r="H126" s="40">
        <v>0</v>
      </c>
      <c r="I126" s="48">
        <v>0</v>
      </c>
    </row>
    <row r="127" spans="1:9" ht="15" customHeight="1">
      <c r="A127" s="31"/>
      <c r="B127" s="76" t="s">
        <v>109</v>
      </c>
      <c r="C127" s="89" t="s">
        <v>28</v>
      </c>
      <c r="D127" s="24" t="s">
        <v>165</v>
      </c>
      <c r="E127" s="26">
        <v>33000</v>
      </c>
      <c r="F127" s="10">
        <v>13000</v>
      </c>
      <c r="G127" s="10">
        <v>24000</v>
      </c>
      <c r="H127" s="40">
        <f t="shared" si="1"/>
        <v>72.72727272727273</v>
      </c>
      <c r="I127" s="48">
        <f t="shared" si="4"/>
        <v>184.6153846153846</v>
      </c>
    </row>
    <row r="128" spans="1:9" ht="15" customHeight="1">
      <c r="A128" s="17"/>
      <c r="B128" s="77"/>
      <c r="C128" s="99"/>
      <c r="D128" s="24" t="s">
        <v>167</v>
      </c>
      <c r="E128" s="26">
        <v>0</v>
      </c>
      <c r="F128" s="10">
        <v>0</v>
      </c>
      <c r="G128" s="10">
        <v>0</v>
      </c>
      <c r="H128" s="40">
        <v>0</v>
      </c>
      <c r="I128" s="48">
        <v>0</v>
      </c>
    </row>
    <row r="129" spans="1:9" ht="15" customHeight="1">
      <c r="A129" s="19" t="s">
        <v>110</v>
      </c>
      <c r="B129" s="19"/>
      <c r="C129" s="33" t="s">
        <v>155</v>
      </c>
      <c r="D129" s="23"/>
      <c r="E129" s="27">
        <f>SUM(E130:E135)</f>
        <v>8140899</v>
      </c>
      <c r="F129" s="27">
        <f>SUM(F130:F139)</f>
        <v>8746608</v>
      </c>
      <c r="G129" s="27">
        <f>SUM(G130:G139)</f>
        <v>6486487</v>
      </c>
      <c r="H129" s="39">
        <f t="shared" si="1"/>
        <v>79.67777268824977</v>
      </c>
      <c r="I129" s="50">
        <f t="shared" si="4"/>
        <v>74.1600286648264</v>
      </c>
    </row>
    <row r="130" spans="1:9" ht="15" customHeight="1">
      <c r="A130" s="76"/>
      <c r="B130" s="76" t="s">
        <v>111</v>
      </c>
      <c r="C130" s="89" t="s">
        <v>156</v>
      </c>
      <c r="D130" s="24" t="s">
        <v>165</v>
      </c>
      <c r="E130" s="26">
        <v>117500</v>
      </c>
      <c r="F130" s="10">
        <v>129644</v>
      </c>
      <c r="G130" s="10">
        <v>140000</v>
      </c>
      <c r="H130" s="40">
        <f t="shared" si="1"/>
        <v>119.14893617021276</v>
      </c>
      <c r="I130" s="48">
        <f t="shared" si="4"/>
        <v>107.98802875566938</v>
      </c>
    </row>
    <row r="131" spans="1:9" ht="15" customHeight="1">
      <c r="A131" s="86"/>
      <c r="B131" s="77"/>
      <c r="C131" s="99"/>
      <c r="D131" s="24" t="s">
        <v>167</v>
      </c>
      <c r="E131" s="26">
        <v>0</v>
      </c>
      <c r="F131" s="10">
        <v>0</v>
      </c>
      <c r="G131" s="10">
        <v>0</v>
      </c>
      <c r="H131" s="40">
        <v>0</v>
      </c>
      <c r="I131" s="48">
        <v>0</v>
      </c>
    </row>
    <row r="132" spans="1:9" ht="15" customHeight="1">
      <c r="A132" s="86"/>
      <c r="B132" s="76" t="s">
        <v>112</v>
      </c>
      <c r="C132" s="89" t="s">
        <v>113</v>
      </c>
      <c r="D132" s="24" t="s">
        <v>165</v>
      </c>
      <c r="E132" s="26">
        <v>129800</v>
      </c>
      <c r="F132" s="10">
        <v>136000</v>
      </c>
      <c r="G132" s="10">
        <v>156000</v>
      </c>
      <c r="H132" s="40">
        <f t="shared" si="1"/>
        <v>120.1848998459168</v>
      </c>
      <c r="I132" s="48">
        <f t="shared" si="4"/>
        <v>114.70588235294117</v>
      </c>
    </row>
    <row r="133" spans="1:9" ht="15" customHeight="1">
      <c r="A133" s="86"/>
      <c r="B133" s="77"/>
      <c r="C133" s="99"/>
      <c r="D133" s="24" t="s">
        <v>167</v>
      </c>
      <c r="E133" s="26">
        <v>0</v>
      </c>
      <c r="F133" s="10">
        <v>0</v>
      </c>
      <c r="G133" s="10">
        <v>0</v>
      </c>
      <c r="H133" s="40">
        <v>0</v>
      </c>
      <c r="I133" s="48">
        <v>0</v>
      </c>
    </row>
    <row r="134" spans="1:9" s="3" customFormat="1" ht="15" customHeight="1">
      <c r="A134" s="86"/>
      <c r="B134" s="76" t="s">
        <v>114</v>
      </c>
      <c r="C134" s="89" t="s">
        <v>115</v>
      </c>
      <c r="D134" s="24" t="s">
        <v>165</v>
      </c>
      <c r="E134" s="26">
        <v>7885599</v>
      </c>
      <c r="F134" s="10">
        <v>7586258</v>
      </c>
      <c r="G134" s="10">
        <v>5265240</v>
      </c>
      <c r="H134" s="40">
        <f t="shared" si="1"/>
        <v>66.77032397919295</v>
      </c>
      <c r="I134" s="48">
        <f t="shared" si="4"/>
        <v>69.40496882652818</v>
      </c>
    </row>
    <row r="135" spans="1:9" s="3" customFormat="1" ht="15" customHeight="1">
      <c r="A135" s="86"/>
      <c r="B135" s="77"/>
      <c r="C135" s="99"/>
      <c r="D135" s="24" t="s">
        <v>167</v>
      </c>
      <c r="E135" s="26">
        <v>8000</v>
      </c>
      <c r="F135" s="10">
        <v>8000</v>
      </c>
      <c r="G135" s="10">
        <v>32000</v>
      </c>
      <c r="H135" s="40">
        <f t="shared" si="1"/>
        <v>400</v>
      </c>
      <c r="I135" s="48">
        <f t="shared" si="4"/>
        <v>400</v>
      </c>
    </row>
    <row r="136" spans="1:9" ht="15" customHeight="1">
      <c r="A136" s="86"/>
      <c r="B136" s="76" t="s">
        <v>178</v>
      </c>
      <c r="C136" s="89" t="s">
        <v>180</v>
      </c>
      <c r="D136" s="24" t="s">
        <v>165</v>
      </c>
      <c r="E136" s="26">
        <v>0</v>
      </c>
      <c r="F136" s="10">
        <v>14553</v>
      </c>
      <c r="G136" s="10">
        <v>0</v>
      </c>
      <c r="H136" s="40">
        <v>0</v>
      </c>
      <c r="I136" s="48">
        <f t="shared" si="4"/>
        <v>0</v>
      </c>
    </row>
    <row r="137" spans="1:9" ht="15" customHeight="1">
      <c r="A137" s="86"/>
      <c r="B137" s="77"/>
      <c r="C137" s="99"/>
      <c r="D137" s="24" t="s">
        <v>167</v>
      </c>
      <c r="E137" s="26">
        <v>0</v>
      </c>
      <c r="F137" s="10">
        <v>0</v>
      </c>
      <c r="G137" s="10">
        <v>0</v>
      </c>
      <c r="H137" s="40">
        <v>0</v>
      </c>
      <c r="I137" s="48">
        <v>0</v>
      </c>
    </row>
    <row r="138" spans="1:9" ht="15" customHeight="1">
      <c r="A138" s="86"/>
      <c r="B138" s="76" t="s">
        <v>179</v>
      </c>
      <c r="C138" s="89" t="s">
        <v>28</v>
      </c>
      <c r="D138" s="24" t="s">
        <v>165</v>
      </c>
      <c r="E138" s="26">
        <v>0</v>
      </c>
      <c r="F138" s="10">
        <v>872153</v>
      </c>
      <c r="G138" s="10">
        <v>893247</v>
      </c>
      <c r="H138" s="40">
        <v>0</v>
      </c>
      <c r="I138" s="48">
        <f t="shared" si="4"/>
        <v>102.41861233063464</v>
      </c>
    </row>
    <row r="139" spans="1:9" ht="15" customHeight="1">
      <c r="A139" s="77"/>
      <c r="B139" s="77"/>
      <c r="C139" s="99"/>
      <c r="D139" s="24" t="s">
        <v>167</v>
      </c>
      <c r="E139" s="26">
        <v>0</v>
      </c>
      <c r="F139" s="10">
        <v>0</v>
      </c>
      <c r="G139" s="10">
        <v>0</v>
      </c>
      <c r="H139" s="40">
        <v>0</v>
      </c>
      <c r="I139" s="48">
        <v>0</v>
      </c>
    </row>
    <row r="140" spans="1:9" ht="15" customHeight="1">
      <c r="A140" s="19" t="s">
        <v>116</v>
      </c>
      <c r="B140" s="19"/>
      <c r="C140" s="33" t="s">
        <v>117</v>
      </c>
      <c r="D140" s="23"/>
      <c r="E140" s="27">
        <f>SUM(E141:E160)</f>
        <v>6880927</v>
      </c>
      <c r="F140" s="27">
        <f>SUM(F141:F160)</f>
        <v>7171928</v>
      </c>
      <c r="G140" s="27">
        <f>SUM(G141:G160)</f>
        <v>8242395</v>
      </c>
      <c r="H140" s="39">
        <f t="shared" si="1"/>
        <v>119.78611312109547</v>
      </c>
      <c r="I140" s="50">
        <f t="shared" si="4"/>
        <v>114.9257912237825</v>
      </c>
    </row>
    <row r="141" spans="1:9" ht="15" customHeight="1">
      <c r="A141" s="13"/>
      <c r="B141" s="87" t="s">
        <v>118</v>
      </c>
      <c r="C141" s="88" t="s">
        <v>157</v>
      </c>
      <c r="D141" s="24" t="s">
        <v>165</v>
      </c>
      <c r="E141" s="26">
        <v>3053639</v>
      </c>
      <c r="F141" s="10">
        <v>3053639</v>
      </c>
      <c r="G141" s="10">
        <v>2676298</v>
      </c>
      <c r="H141" s="40">
        <f t="shared" si="1"/>
        <v>87.64290736396804</v>
      </c>
      <c r="I141" s="48">
        <f t="shared" si="4"/>
        <v>87.64290736396804</v>
      </c>
    </row>
    <row r="142" spans="1:9" ht="15" customHeight="1">
      <c r="A142" s="31"/>
      <c r="B142" s="76"/>
      <c r="C142" s="89"/>
      <c r="D142" s="41" t="s">
        <v>167</v>
      </c>
      <c r="E142" s="14">
        <v>0</v>
      </c>
      <c r="F142" s="34">
        <v>0</v>
      </c>
      <c r="G142" s="34">
        <v>0</v>
      </c>
      <c r="H142" s="40">
        <v>0</v>
      </c>
      <c r="I142" s="48">
        <v>0</v>
      </c>
    </row>
    <row r="143" spans="1:9" ht="15" customHeight="1">
      <c r="A143" s="31"/>
      <c r="B143" s="87" t="s">
        <v>119</v>
      </c>
      <c r="C143" s="88" t="s">
        <v>120</v>
      </c>
      <c r="D143" s="11" t="s">
        <v>165</v>
      </c>
      <c r="E143" s="26">
        <v>2228169</v>
      </c>
      <c r="F143" s="10">
        <v>2263169</v>
      </c>
      <c r="G143" s="10">
        <v>2366586</v>
      </c>
      <c r="H143" s="40">
        <f t="shared" si="1"/>
        <v>106.21214100007674</v>
      </c>
      <c r="I143" s="48">
        <f t="shared" si="4"/>
        <v>104.56956594933916</v>
      </c>
    </row>
    <row r="144" spans="1:9" ht="15" customHeight="1">
      <c r="A144" s="17"/>
      <c r="B144" s="87"/>
      <c r="C144" s="88"/>
      <c r="D144" s="11" t="s">
        <v>167</v>
      </c>
      <c r="E144" s="26">
        <v>45000</v>
      </c>
      <c r="F144" s="10">
        <v>291000</v>
      </c>
      <c r="G144" s="10">
        <v>845000</v>
      </c>
      <c r="H144" s="40">
        <f t="shared" si="1"/>
        <v>1877.7777777777778</v>
      </c>
      <c r="I144" s="48">
        <f t="shared" si="4"/>
        <v>290.3780068728522</v>
      </c>
    </row>
    <row r="145" spans="1:9" ht="15" customHeight="1">
      <c r="A145" s="110" t="s">
        <v>195</v>
      </c>
      <c r="B145" s="110"/>
      <c r="C145" s="110"/>
      <c r="D145" s="110"/>
      <c r="E145" s="110"/>
      <c r="F145" s="110"/>
      <c r="G145" s="110"/>
      <c r="H145" s="110"/>
      <c r="I145" s="110"/>
    </row>
    <row r="146" spans="1:9" ht="15" customHeight="1">
      <c r="A146" s="93" t="s">
        <v>0</v>
      </c>
      <c r="B146" s="93" t="s">
        <v>17</v>
      </c>
      <c r="C146" s="93" t="s">
        <v>16</v>
      </c>
      <c r="D146" s="97" t="s">
        <v>164</v>
      </c>
      <c r="E146" s="96" t="s">
        <v>159</v>
      </c>
      <c r="F146" s="96" t="s">
        <v>160</v>
      </c>
      <c r="G146" s="96" t="s">
        <v>161</v>
      </c>
      <c r="H146" s="98" t="s">
        <v>162</v>
      </c>
      <c r="I146" s="82" t="s">
        <v>163</v>
      </c>
    </row>
    <row r="147" spans="1:9" ht="15" customHeight="1">
      <c r="A147" s="94"/>
      <c r="B147" s="94"/>
      <c r="C147" s="94"/>
      <c r="D147" s="97"/>
      <c r="E147" s="96"/>
      <c r="F147" s="96"/>
      <c r="G147" s="96"/>
      <c r="H147" s="98"/>
      <c r="I147" s="82"/>
    </row>
    <row r="148" spans="1:9" ht="15" customHeight="1">
      <c r="A148" s="95"/>
      <c r="B148" s="95"/>
      <c r="C148" s="95"/>
      <c r="D148" s="97"/>
      <c r="E148" s="96"/>
      <c r="F148" s="96"/>
      <c r="G148" s="96"/>
      <c r="H148" s="98"/>
      <c r="I148" s="82"/>
    </row>
    <row r="149" spans="1:9" ht="15" customHeight="1">
      <c r="A149" s="76" t="s">
        <v>116</v>
      </c>
      <c r="B149" s="86" t="s">
        <v>121</v>
      </c>
      <c r="C149" s="102" t="s">
        <v>122</v>
      </c>
      <c r="D149" s="32" t="s">
        <v>165</v>
      </c>
      <c r="E149" s="18">
        <v>338615</v>
      </c>
      <c r="F149" s="35">
        <v>338615</v>
      </c>
      <c r="G149" s="35">
        <v>368109</v>
      </c>
      <c r="H149" s="40">
        <f t="shared" si="1"/>
        <v>108.71018708562823</v>
      </c>
      <c r="I149" s="48">
        <f t="shared" si="4"/>
        <v>108.71018708562823</v>
      </c>
    </row>
    <row r="150" spans="1:9" ht="15" customHeight="1">
      <c r="A150" s="77"/>
      <c r="B150" s="77"/>
      <c r="C150" s="99"/>
      <c r="D150" s="24" t="s">
        <v>167</v>
      </c>
      <c r="E150" s="26">
        <v>0</v>
      </c>
      <c r="F150" s="10">
        <v>0</v>
      </c>
      <c r="G150" s="10">
        <v>0</v>
      </c>
      <c r="H150" s="40">
        <v>0</v>
      </c>
      <c r="I150" s="48">
        <v>0</v>
      </c>
    </row>
    <row r="151" spans="1:9" ht="15" customHeight="1">
      <c r="A151" s="31"/>
      <c r="B151" s="76" t="s">
        <v>123</v>
      </c>
      <c r="C151" s="89" t="s">
        <v>124</v>
      </c>
      <c r="D151" s="24" t="s">
        <v>165</v>
      </c>
      <c r="E151" s="26">
        <v>50000</v>
      </c>
      <c r="F151" s="10">
        <v>50000</v>
      </c>
      <c r="G151" s="10">
        <v>50000</v>
      </c>
      <c r="H151" s="40">
        <f t="shared" si="1"/>
        <v>100</v>
      </c>
      <c r="I151" s="48">
        <f t="shared" si="4"/>
        <v>100</v>
      </c>
    </row>
    <row r="152" spans="1:9" ht="15" customHeight="1">
      <c r="A152" s="31"/>
      <c r="B152" s="77"/>
      <c r="C152" s="99"/>
      <c r="D152" s="24" t="s">
        <v>167</v>
      </c>
      <c r="E152" s="26">
        <v>0</v>
      </c>
      <c r="F152" s="10">
        <v>0</v>
      </c>
      <c r="G152" s="10">
        <v>0</v>
      </c>
      <c r="H152" s="40">
        <v>0</v>
      </c>
      <c r="I152" s="48">
        <v>0</v>
      </c>
    </row>
    <row r="153" spans="1:9" ht="15" customHeight="1">
      <c r="A153" s="31"/>
      <c r="B153" s="76" t="s">
        <v>125</v>
      </c>
      <c r="C153" s="89" t="s">
        <v>126</v>
      </c>
      <c r="D153" s="24" t="s">
        <v>165</v>
      </c>
      <c r="E153" s="26">
        <v>1118968</v>
      </c>
      <c r="F153" s="10">
        <v>1118968</v>
      </c>
      <c r="G153" s="10">
        <v>1121389</v>
      </c>
      <c r="H153" s="40">
        <f>(G153/E153)*100</f>
        <v>100.2163600746402</v>
      </c>
      <c r="I153" s="48">
        <f t="shared" si="4"/>
        <v>100.2163600746402</v>
      </c>
    </row>
    <row r="154" spans="1:9" ht="15" customHeight="1">
      <c r="A154" s="31"/>
      <c r="B154" s="77"/>
      <c r="C154" s="99"/>
      <c r="D154" s="24" t="s">
        <v>167</v>
      </c>
      <c r="E154" s="26">
        <v>0</v>
      </c>
      <c r="F154" s="10">
        <v>0</v>
      </c>
      <c r="G154" s="10">
        <v>0</v>
      </c>
      <c r="H154" s="40">
        <v>0</v>
      </c>
      <c r="I154" s="48">
        <v>0</v>
      </c>
    </row>
    <row r="155" spans="1:9" ht="15" customHeight="1">
      <c r="A155" s="31"/>
      <c r="B155" s="100" t="s">
        <v>185</v>
      </c>
      <c r="C155" s="89" t="s">
        <v>186</v>
      </c>
      <c r="D155" s="24" t="s">
        <v>165</v>
      </c>
      <c r="E155" s="26">
        <v>0</v>
      </c>
      <c r="F155" s="10">
        <v>0</v>
      </c>
      <c r="G155" s="10">
        <v>758835</v>
      </c>
      <c r="H155" s="40">
        <v>0</v>
      </c>
      <c r="I155" s="48">
        <v>0</v>
      </c>
    </row>
    <row r="156" spans="1:9" ht="15" customHeight="1">
      <c r="A156" s="31"/>
      <c r="B156" s="101"/>
      <c r="C156" s="99"/>
      <c r="D156" s="24" t="s">
        <v>167</v>
      </c>
      <c r="E156" s="26">
        <v>0</v>
      </c>
      <c r="F156" s="10">
        <v>0</v>
      </c>
      <c r="G156" s="10">
        <v>0</v>
      </c>
      <c r="H156" s="40">
        <v>0</v>
      </c>
      <c r="I156" s="48">
        <v>0</v>
      </c>
    </row>
    <row r="157" spans="1:9" ht="15" customHeight="1">
      <c r="A157" s="31"/>
      <c r="B157" s="76" t="s">
        <v>127</v>
      </c>
      <c r="C157" s="89" t="s">
        <v>83</v>
      </c>
      <c r="D157" s="24" t="s">
        <v>165</v>
      </c>
      <c r="E157" s="26">
        <v>6000</v>
      </c>
      <c r="F157" s="10">
        <v>14578</v>
      </c>
      <c r="G157" s="10">
        <v>14914</v>
      </c>
      <c r="H157" s="40">
        <f>(G157/E157)*100</f>
        <v>248.56666666666663</v>
      </c>
      <c r="I157" s="48">
        <f t="shared" si="4"/>
        <v>102.30484291397997</v>
      </c>
    </row>
    <row r="158" spans="1:9" ht="15" customHeight="1">
      <c r="A158" s="31"/>
      <c r="B158" s="77"/>
      <c r="C158" s="99"/>
      <c r="D158" s="24" t="s">
        <v>167</v>
      </c>
      <c r="E158" s="26">
        <v>0</v>
      </c>
      <c r="F158" s="10">
        <v>0</v>
      </c>
      <c r="G158" s="10">
        <v>0</v>
      </c>
      <c r="H158" s="40">
        <v>0</v>
      </c>
      <c r="I158" s="48">
        <v>0</v>
      </c>
    </row>
    <row r="159" spans="1:9" ht="15" customHeight="1">
      <c r="A159" s="31"/>
      <c r="B159" s="76" t="s">
        <v>128</v>
      </c>
      <c r="C159" s="89" t="s">
        <v>28</v>
      </c>
      <c r="D159" s="24" t="s">
        <v>165</v>
      </c>
      <c r="E159" s="26">
        <v>40536</v>
      </c>
      <c r="F159" s="10">
        <v>41959</v>
      </c>
      <c r="G159" s="10">
        <v>41264</v>
      </c>
      <c r="H159" s="40">
        <f>(G159/E159)*100</f>
        <v>101.79593447799486</v>
      </c>
      <c r="I159" s="48">
        <f t="shared" si="4"/>
        <v>98.34362115398365</v>
      </c>
    </row>
    <row r="160" spans="1:9" ht="15" customHeight="1">
      <c r="A160" s="17"/>
      <c r="B160" s="77"/>
      <c r="C160" s="99"/>
      <c r="D160" s="24" t="s">
        <v>167</v>
      </c>
      <c r="E160" s="26">
        <v>0</v>
      </c>
      <c r="F160" s="10">
        <v>0</v>
      </c>
      <c r="G160" s="10">
        <v>0</v>
      </c>
      <c r="H160" s="40">
        <v>0</v>
      </c>
      <c r="I160" s="48">
        <v>0</v>
      </c>
    </row>
    <row r="161" spans="1:9" ht="15" customHeight="1">
      <c r="A161" s="19" t="s">
        <v>129</v>
      </c>
      <c r="B161" s="19"/>
      <c r="C161" s="33" t="s">
        <v>130</v>
      </c>
      <c r="D161" s="23"/>
      <c r="E161" s="27">
        <f>SUM(E162:E169)</f>
        <v>4000</v>
      </c>
      <c r="F161" s="27">
        <f>SUM(F162:F169)</f>
        <v>397300</v>
      </c>
      <c r="G161" s="27">
        <f>SUM(G162:G169)</f>
        <v>347000</v>
      </c>
      <c r="H161" s="39">
        <f>(G161/E161)*100</f>
        <v>8675</v>
      </c>
      <c r="I161" s="50">
        <f t="shared" si="4"/>
        <v>87.33954190787819</v>
      </c>
    </row>
    <row r="162" spans="1:9" ht="15" customHeight="1">
      <c r="A162" s="76"/>
      <c r="B162" s="76" t="s">
        <v>181</v>
      </c>
      <c r="C162" s="89" t="s">
        <v>182</v>
      </c>
      <c r="D162" s="24" t="s">
        <v>165</v>
      </c>
      <c r="E162" s="26">
        <v>0</v>
      </c>
      <c r="F162" s="10">
        <v>128000</v>
      </c>
      <c r="G162" s="10">
        <v>80000</v>
      </c>
      <c r="H162" s="40">
        <v>0</v>
      </c>
      <c r="I162" s="48">
        <f t="shared" si="4"/>
        <v>62.5</v>
      </c>
    </row>
    <row r="163" spans="1:9" ht="15" customHeight="1">
      <c r="A163" s="86"/>
      <c r="B163" s="77"/>
      <c r="C163" s="99"/>
      <c r="D163" s="24" t="s">
        <v>167</v>
      </c>
      <c r="E163" s="26">
        <v>0</v>
      </c>
      <c r="F163" s="10">
        <v>0</v>
      </c>
      <c r="G163" s="10">
        <v>0</v>
      </c>
      <c r="H163" s="40">
        <v>0</v>
      </c>
      <c r="I163" s="48">
        <v>0</v>
      </c>
    </row>
    <row r="164" spans="1:9" ht="15" customHeight="1">
      <c r="A164" s="86"/>
      <c r="B164" s="76" t="s">
        <v>184</v>
      </c>
      <c r="C164" s="89" t="s">
        <v>183</v>
      </c>
      <c r="D164" s="24" t="s">
        <v>165</v>
      </c>
      <c r="E164" s="26">
        <v>0</v>
      </c>
      <c r="F164" s="10">
        <v>33300</v>
      </c>
      <c r="G164" s="10">
        <v>40000</v>
      </c>
      <c r="H164" s="40">
        <v>0</v>
      </c>
      <c r="I164" s="48">
        <f t="shared" si="4"/>
        <v>120.12012012012012</v>
      </c>
    </row>
    <row r="165" spans="1:9" ht="15" customHeight="1">
      <c r="A165" s="86"/>
      <c r="B165" s="77"/>
      <c r="C165" s="99"/>
      <c r="D165" s="24" t="s">
        <v>167</v>
      </c>
      <c r="E165" s="26">
        <v>0</v>
      </c>
      <c r="F165" s="10">
        <v>0</v>
      </c>
      <c r="G165" s="10">
        <v>0</v>
      </c>
      <c r="H165" s="40">
        <v>0</v>
      </c>
      <c r="I165" s="48">
        <v>0</v>
      </c>
    </row>
    <row r="166" spans="1:9" ht="15" customHeight="1">
      <c r="A166" s="86"/>
      <c r="B166" s="76" t="s">
        <v>187</v>
      </c>
      <c r="C166" s="89" t="s">
        <v>188</v>
      </c>
      <c r="D166" s="24" t="s">
        <v>165</v>
      </c>
      <c r="E166" s="26">
        <v>0</v>
      </c>
      <c r="F166" s="10">
        <v>0</v>
      </c>
      <c r="G166" s="10">
        <v>60000</v>
      </c>
      <c r="H166" s="40">
        <v>0</v>
      </c>
      <c r="I166" s="48">
        <v>0</v>
      </c>
    </row>
    <row r="167" spans="1:9" ht="15" customHeight="1">
      <c r="A167" s="86"/>
      <c r="B167" s="77"/>
      <c r="C167" s="99"/>
      <c r="D167" s="24" t="s">
        <v>167</v>
      </c>
      <c r="E167" s="26">
        <v>0</v>
      </c>
      <c r="F167" s="10">
        <v>0</v>
      </c>
      <c r="G167" s="10">
        <v>0</v>
      </c>
      <c r="H167" s="40">
        <v>0</v>
      </c>
      <c r="I167" s="48">
        <v>0</v>
      </c>
    </row>
    <row r="168" spans="1:9" ht="15" customHeight="1">
      <c r="A168" s="86"/>
      <c r="B168" s="76" t="s">
        <v>131</v>
      </c>
      <c r="C168" s="89" t="s">
        <v>28</v>
      </c>
      <c r="D168" s="24" t="s">
        <v>165</v>
      </c>
      <c r="E168" s="26">
        <v>4000</v>
      </c>
      <c r="F168" s="10">
        <v>236000</v>
      </c>
      <c r="G168" s="10">
        <v>167000</v>
      </c>
      <c r="H168" s="40">
        <f>(G168/E168)*100</f>
        <v>4175</v>
      </c>
      <c r="I168" s="48">
        <f>(G168/F168)*100</f>
        <v>70.76271186440678</v>
      </c>
    </row>
    <row r="169" spans="1:9" ht="15" customHeight="1">
      <c r="A169" s="77"/>
      <c r="B169" s="77"/>
      <c r="C169" s="99"/>
      <c r="D169" s="24" t="s">
        <v>167</v>
      </c>
      <c r="E169" s="26">
        <v>0</v>
      </c>
      <c r="F169" s="10">
        <v>0</v>
      </c>
      <c r="G169" s="10">
        <v>0</v>
      </c>
      <c r="H169" s="40">
        <v>0</v>
      </c>
      <c r="I169" s="48">
        <v>0</v>
      </c>
    </row>
    <row r="170" spans="1:9" ht="15" customHeight="1">
      <c r="A170" s="19" t="s">
        <v>132</v>
      </c>
      <c r="B170" s="19"/>
      <c r="C170" s="33" t="s">
        <v>133</v>
      </c>
      <c r="D170" s="23"/>
      <c r="E170" s="27">
        <f>SUM(E171:E178)</f>
        <v>8376665</v>
      </c>
      <c r="F170" s="27">
        <f>SUM(F171:F178)</f>
        <v>4210678</v>
      </c>
      <c r="G170" s="27">
        <f>SUM(G171:G178)</f>
        <v>4638678</v>
      </c>
      <c r="H170" s="39">
        <f>(G170/E170)*100</f>
        <v>55.3761908826484</v>
      </c>
      <c r="I170" s="50">
        <f t="shared" si="4"/>
        <v>110.16463381906667</v>
      </c>
    </row>
    <row r="171" spans="1:9" ht="15" customHeight="1">
      <c r="A171" s="13"/>
      <c r="B171" s="76" t="s">
        <v>134</v>
      </c>
      <c r="C171" s="89" t="s">
        <v>135</v>
      </c>
      <c r="D171" s="24" t="s">
        <v>165</v>
      </c>
      <c r="E171" s="26">
        <v>257500</v>
      </c>
      <c r="F171" s="10">
        <v>387500</v>
      </c>
      <c r="G171" s="10">
        <v>320000</v>
      </c>
      <c r="H171" s="40">
        <f>(G171/E171)*100</f>
        <v>124.27184466019416</v>
      </c>
      <c r="I171" s="48">
        <f t="shared" si="4"/>
        <v>82.58064516129032</v>
      </c>
    </row>
    <row r="172" spans="1:9" ht="15" customHeight="1">
      <c r="A172" s="31"/>
      <c r="B172" s="77"/>
      <c r="C172" s="99"/>
      <c r="D172" s="24" t="s">
        <v>167</v>
      </c>
      <c r="E172" s="26">
        <v>0</v>
      </c>
      <c r="F172" s="10">
        <v>0</v>
      </c>
      <c r="G172" s="10">
        <v>0</v>
      </c>
      <c r="H172" s="40">
        <v>0</v>
      </c>
      <c r="I172" s="48">
        <v>0</v>
      </c>
    </row>
    <row r="173" spans="1:9" ht="15" customHeight="1">
      <c r="A173" s="31"/>
      <c r="B173" s="76" t="s">
        <v>136</v>
      </c>
      <c r="C173" s="89" t="s">
        <v>137</v>
      </c>
      <c r="D173" s="24" t="s">
        <v>165</v>
      </c>
      <c r="E173" s="26">
        <v>61200</v>
      </c>
      <c r="F173" s="10">
        <v>61200</v>
      </c>
      <c r="G173" s="10">
        <v>63000</v>
      </c>
      <c r="H173" s="40">
        <f>(G173/E173)*100</f>
        <v>102.94117647058823</v>
      </c>
      <c r="I173" s="48">
        <f t="shared" si="4"/>
        <v>102.94117647058823</v>
      </c>
    </row>
    <row r="174" spans="1:9" ht="15" customHeight="1">
      <c r="A174" s="31"/>
      <c r="B174" s="77"/>
      <c r="C174" s="99"/>
      <c r="D174" s="24" t="s">
        <v>167</v>
      </c>
      <c r="E174" s="26">
        <v>0</v>
      </c>
      <c r="F174" s="10">
        <v>0</v>
      </c>
      <c r="G174" s="10">
        <v>0</v>
      </c>
      <c r="H174" s="40">
        <v>0</v>
      </c>
      <c r="I174" s="48">
        <v>0</v>
      </c>
    </row>
    <row r="175" spans="1:9" ht="12.75">
      <c r="A175" s="31"/>
      <c r="B175" s="76" t="s">
        <v>138</v>
      </c>
      <c r="C175" s="89" t="s">
        <v>139</v>
      </c>
      <c r="D175" s="24" t="s">
        <v>165</v>
      </c>
      <c r="E175" s="26">
        <v>240772</v>
      </c>
      <c r="F175" s="10">
        <v>952772</v>
      </c>
      <c r="G175" s="10">
        <v>275678</v>
      </c>
      <c r="H175" s="40">
        <f>(G175/E175)*100</f>
        <v>114.49753293572343</v>
      </c>
      <c r="I175" s="48">
        <f t="shared" si="4"/>
        <v>28.934309572489536</v>
      </c>
    </row>
    <row r="176" spans="1:9" ht="12.75">
      <c r="A176" s="31"/>
      <c r="B176" s="77"/>
      <c r="C176" s="99"/>
      <c r="D176" s="24" t="s">
        <v>167</v>
      </c>
      <c r="E176" s="26">
        <v>504500</v>
      </c>
      <c r="F176" s="10">
        <v>4500</v>
      </c>
      <c r="G176" s="10">
        <v>350000</v>
      </c>
      <c r="H176" s="40">
        <f>(G176/E176)*100</f>
        <v>69.37561942517344</v>
      </c>
      <c r="I176" s="48">
        <f t="shared" si="4"/>
        <v>7777.777777777777</v>
      </c>
    </row>
    <row r="177" spans="1:9" ht="12.75">
      <c r="A177" s="31"/>
      <c r="B177" s="76" t="s">
        <v>140</v>
      </c>
      <c r="C177" s="89" t="s">
        <v>141</v>
      </c>
      <c r="D177" s="24" t="s">
        <v>165</v>
      </c>
      <c r="E177" s="26">
        <v>30000</v>
      </c>
      <c r="F177" s="10">
        <v>30000</v>
      </c>
      <c r="G177" s="10">
        <v>30000</v>
      </c>
      <c r="H177" s="40">
        <f>(G177/E177)*100</f>
        <v>100</v>
      </c>
      <c r="I177" s="48">
        <f t="shared" si="4"/>
        <v>100</v>
      </c>
    </row>
    <row r="178" spans="1:9" ht="12.75">
      <c r="A178" s="17"/>
      <c r="B178" s="77"/>
      <c r="C178" s="99"/>
      <c r="D178" s="24" t="s">
        <v>167</v>
      </c>
      <c r="E178" s="26">
        <v>7282693</v>
      </c>
      <c r="F178" s="10">
        <v>2774706</v>
      </c>
      <c r="G178" s="10">
        <v>3600000</v>
      </c>
      <c r="H178" s="40">
        <f>(G178/E178)*100</f>
        <v>49.43226358710987</v>
      </c>
      <c r="I178" s="48">
        <f t="shared" si="4"/>
        <v>129.74347552497454</v>
      </c>
    </row>
    <row r="179" spans="1:9" ht="15.75" customHeight="1">
      <c r="A179" s="70"/>
      <c r="B179" s="70"/>
      <c r="C179" s="70"/>
      <c r="D179" s="70"/>
      <c r="E179" s="70"/>
      <c r="F179" s="70"/>
      <c r="G179" s="70"/>
      <c r="H179" s="70"/>
      <c r="I179" s="70"/>
    </row>
    <row r="180" spans="1:9" ht="12.75">
      <c r="A180" s="70"/>
      <c r="B180" s="70"/>
      <c r="C180" s="70"/>
      <c r="D180" s="70"/>
      <c r="E180" s="70"/>
      <c r="F180" s="70"/>
      <c r="G180" s="70"/>
      <c r="H180" s="70"/>
      <c r="I180" s="70"/>
    </row>
    <row r="181" spans="1:9" ht="6.75" customHeight="1">
      <c r="A181" s="70"/>
      <c r="B181" s="70"/>
      <c r="C181" s="70"/>
      <c r="D181" s="70"/>
      <c r="E181" s="70"/>
      <c r="F181" s="70"/>
      <c r="G181" s="70"/>
      <c r="H181" s="70"/>
      <c r="I181" s="70"/>
    </row>
    <row r="182" spans="1:9" s="71" customFormat="1" ht="14.25" customHeight="1">
      <c r="A182" s="110" t="s">
        <v>196</v>
      </c>
      <c r="B182" s="110"/>
      <c r="C182" s="110"/>
      <c r="D182" s="110"/>
      <c r="E182" s="110"/>
      <c r="F182" s="110"/>
      <c r="G182" s="110"/>
      <c r="H182" s="110"/>
      <c r="I182" s="110"/>
    </row>
    <row r="183" spans="1:9" ht="15" customHeight="1">
      <c r="A183" s="93" t="s">
        <v>0</v>
      </c>
      <c r="B183" s="93" t="s">
        <v>17</v>
      </c>
      <c r="C183" s="93" t="s">
        <v>16</v>
      </c>
      <c r="D183" s="97" t="s">
        <v>164</v>
      </c>
      <c r="E183" s="96" t="s">
        <v>159</v>
      </c>
      <c r="F183" s="96" t="s">
        <v>160</v>
      </c>
      <c r="G183" s="96" t="s">
        <v>161</v>
      </c>
      <c r="H183" s="98" t="s">
        <v>162</v>
      </c>
      <c r="I183" s="82" t="s">
        <v>163</v>
      </c>
    </row>
    <row r="184" spans="1:9" ht="15" customHeight="1">
      <c r="A184" s="94"/>
      <c r="B184" s="94"/>
      <c r="C184" s="94"/>
      <c r="D184" s="97"/>
      <c r="E184" s="96"/>
      <c r="F184" s="96"/>
      <c r="G184" s="96"/>
      <c r="H184" s="98"/>
      <c r="I184" s="82"/>
    </row>
    <row r="185" spans="1:9" ht="15" customHeight="1">
      <c r="A185" s="95"/>
      <c r="B185" s="95"/>
      <c r="C185" s="95"/>
      <c r="D185" s="97"/>
      <c r="E185" s="96"/>
      <c r="F185" s="96"/>
      <c r="G185" s="96"/>
      <c r="H185" s="98"/>
      <c r="I185" s="82"/>
    </row>
    <row r="186" spans="1:9" ht="12.75">
      <c r="A186" s="19" t="s">
        <v>142</v>
      </c>
      <c r="B186" s="19"/>
      <c r="C186" s="33" t="s">
        <v>143</v>
      </c>
      <c r="D186" s="23"/>
      <c r="E186" s="27">
        <f>SUM(E187:E191)</f>
        <v>977422</v>
      </c>
      <c r="F186" s="27">
        <f>SUM(F187:F191)</f>
        <v>1328769</v>
      </c>
      <c r="G186" s="27">
        <f>SUM(G187:G191)</f>
        <v>373882</v>
      </c>
      <c r="H186" s="39">
        <f>(G186/E186)*100</f>
        <v>38.2518502755207</v>
      </c>
      <c r="I186" s="50">
        <f t="shared" si="4"/>
        <v>28.137471599653512</v>
      </c>
    </row>
    <row r="187" spans="1:9" ht="12.75">
      <c r="A187" s="13"/>
      <c r="B187" s="76" t="s">
        <v>144</v>
      </c>
      <c r="C187" s="89" t="s">
        <v>145</v>
      </c>
      <c r="D187" s="24" t="s">
        <v>165</v>
      </c>
      <c r="E187" s="26">
        <v>42422</v>
      </c>
      <c r="F187" s="10">
        <v>52744</v>
      </c>
      <c r="G187" s="10">
        <v>91882</v>
      </c>
      <c r="H187" s="40">
        <f>(G187/E187)*100</f>
        <v>216.59044835227004</v>
      </c>
      <c r="I187" s="48">
        <f>(G187/F187)*100</f>
        <v>174.20370089488853</v>
      </c>
    </row>
    <row r="188" spans="1:9" ht="12.75">
      <c r="A188" s="31"/>
      <c r="B188" s="77"/>
      <c r="C188" s="99"/>
      <c r="D188" s="24" t="s">
        <v>167</v>
      </c>
      <c r="E188" s="26">
        <v>800000</v>
      </c>
      <c r="F188" s="10">
        <v>1141025</v>
      </c>
      <c r="G188" s="10">
        <v>150000</v>
      </c>
      <c r="H188" s="40">
        <f>(G188/E188)*100</f>
        <v>18.75</v>
      </c>
      <c r="I188" s="48">
        <f t="shared" si="4"/>
        <v>13.14607480116562</v>
      </c>
    </row>
    <row r="189" spans="1:9" ht="12.75">
      <c r="A189" s="31"/>
      <c r="B189" s="76" t="s">
        <v>146</v>
      </c>
      <c r="C189" s="89" t="s">
        <v>147</v>
      </c>
      <c r="D189" s="24" t="s">
        <v>165</v>
      </c>
      <c r="E189" s="26">
        <v>125000</v>
      </c>
      <c r="F189" s="10">
        <v>125000</v>
      </c>
      <c r="G189" s="10">
        <v>122000</v>
      </c>
      <c r="H189" s="40">
        <f>(G189/E189)*100</f>
        <v>97.6</v>
      </c>
      <c r="I189" s="48">
        <f t="shared" si="4"/>
        <v>97.6</v>
      </c>
    </row>
    <row r="190" spans="1:9" ht="12.75">
      <c r="A190" s="31"/>
      <c r="B190" s="77"/>
      <c r="C190" s="99"/>
      <c r="D190" s="24" t="s">
        <v>167</v>
      </c>
      <c r="E190" s="26">
        <v>0</v>
      </c>
      <c r="F190" s="10">
        <v>0</v>
      </c>
      <c r="G190" s="10">
        <v>0</v>
      </c>
      <c r="H190" s="40">
        <v>0</v>
      </c>
      <c r="I190" s="48">
        <v>0</v>
      </c>
    </row>
    <row r="191" spans="1:9" ht="12.75">
      <c r="A191" s="31"/>
      <c r="B191" s="87" t="s">
        <v>148</v>
      </c>
      <c r="C191" s="89" t="s">
        <v>28</v>
      </c>
      <c r="D191" s="24" t="s">
        <v>165</v>
      </c>
      <c r="E191" s="26">
        <v>10000</v>
      </c>
      <c r="F191" s="10">
        <v>10000</v>
      </c>
      <c r="G191" s="10">
        <v>10000</v>
      </c>
      <c r="H191" s="40">
        <f>(G191/E191)*100</f>
        <v>100</v>
      </c>
      <c r="I191" s="48">
        <f t="shared" si="4"/>
        <v>100</v>
      </c>
    </row>
    <row r="192" spans="1:9" ht="12.75">
      <c r="A192" s="17"/>
      <c r="B192" s="87"/>
      <c r="C192" s="99"/>
      <c r="D192" s="24" t="s">
        <v>167</v>
      </c>
      <c r="E192" s="26">
        <v>0</v>
      </c>
      <c r="F192" s="10">
        <v>0</v>
      </c>
      <c r="G192" s="10">
        <v>0</v>
      </c>
      <c r="H192" s="40">
        <v>0</v>
      </c>
      <c r="I192" s="48">
        <v>0</v>
      </c>
    </row>
    <row r="193" spans="1:9" ht="12.75">
      <c r="A193" s="83" t="s">
        <v>190</v>
      </c>
      <c r="B193" s="84"/>
      <c r="C193" s="84"/>
      <c r="D193" s="85"/>
      <c r="E193" s="42">
        <f>SUM(E6+E11+E16+E19+E22+E31+E48+E51+E64+E69+E80+E99+E106+E129+E140+E161+E170+E186)</f>
        <v>139835598</v>
      </c>
      <c r="F193" s="43">
        <f>SUM(F6+F11+F16+F19+F22+F31+F48+F51+F64+F69+F80+F99+F106+F129+F140+F161+F170+F186)</f>
        <v>143490295</v>
      </c>
      <c r="G193" s="43">
        <f>SUM(G6+G11+G16+G19+G22+G31+G48+G51+G64+G69+G80+G99+G106+G129+G140+G161+G170+G186)</f>
        <v>134744554</v>
      </c>
      <c r="H193" s="49">
        <f>(G193/E193)*100</f>
        <v>96.35926468451903</v>
      </c>
      <c r="I193" s="51">
        <f>(G193/F193)*100</f>
        <v>93.90499475940167</v>
      </c>
    </row>
    <row r="200" spans="1:5" ht="12.75">
      <c r="A200" s="8"/>
      <c r="B200" s="69"/>
      <c r="E200" s="37"/>
    </row>
    <row r="222" ht="9" customHeight="1"/>
    <row r="223" spans="1:9" ht="14.25" customHeight="1">
      <c r="A223" s="111">
        <v>52</v>
      </c>
      <c r="B223" s="111"/>
      <c r="C223" s="111"/>
      <c r="D223" s="111"/>
      <c r="E223" s="112"/>
      <c r="F223" s="112"/>
      <c r="G223" s="112"/>
      <c r="H223" s="111"/>
      <c r="I223" s="111"/>
    </row>
    <row r="232" ht="17.25" customHeight="1"/>
    <row r="237" ht="21.75" customHeight="1"/>
    <row r="242" ht="21" customHeight="1"/>
    <row r="250" ht="33.75" customHeight="1"/>
    <row r="251" ht="24" customHeight="1"/>
    <row r="252" ht="18" customHeight="1"/>
    <row r="256" ht="18" customHeight="1"/>
    <row r="260" ht="23.25" customHeight="1"/>
    <row r="261" ht="17.25" customHeight="1"/>
    <row r="269" ht="27.75" customHeight="1"/>
    <row r="270" ht="16.5" customHeight="1"/>
    <row r="271" ht="15" customHeight="1"/>
    <row r="272" ht="15" customHeight="1"/>
    <row r="273" ht="15" customHeight="1"/>
    <row r="274" ht="26.25" customHeight="1"/>
    <row r="275" ht="14.25" customHeight="1"/>
    <row r="276" ht="15" customHeight="1"/>
    <row r="277" ht="18" customHeight="1"/>
    <row r="278" ht="15" customHeight="1"/>
    <row r="279" ht="15" customHeight="1"/>
    <row r="281" ht="23.25" customHeight="1"/>
    <row r="282" ht="15.75" customHeight="1"/>
    <row r="286" ht="15" customHeight="1"/>
    <row r="290" ht="27.75" customHeight="1"/>
    <row r="291" ht="17.25" customHeight="1"/>
    <row r="296" ht="15.75" customHeight="1"/>
    <row r="297" ht="14.25" customHeight="1"/>
    <row r="298" ht="15" customHeight="1"/>
    <row r="299" ht="14.25" customHeight="1"/>
    <row r="301" ht="26.25" customHeight="1"/>
    <row r="302" ht="14.25" customHeight="1"/>
    <row r="307" ht="15" customHeight="1"/>
    <row r="313" ht="18.75" customHeight="1"/>
    <row r="320" ht="19.5" customHeight="1"/>
    <row r="321" ht="12" customHeight="1"/>
    <row r="329" ht="15" customHeight="1"/>
    <row r="335" ht="16.5" customHeight="1"/>
    <row r="341" ht="16.5" customHeight="1"/>
    <row r="349" ht="21.75" customHeight="1"/>
    <row r="355" ht="21" customHeight="1"/>
    <row r="361" ht="17.25" customHeight="1"/>
    <row r="366" ht="21" customHeight="1"/>
    <row r="371" ht="22.5" customHeight="1"/>
    <row r="376" ht="16.5" customHeight="1"/>
    <row r="383" ht="21.75" customHeight="1"/>
    <row r="393" ht="23.25" customHeight="1"/>
    <row r="398" ht="21.75" customHeight="1"/>
    <row r="404" ht="24" customHeight="1"/>
    <row r="409" ht="27" customHeight="1"/>
    <row r="413" ht="14.25" customHeight="1"/>
    <row r="415" ht="24" customHeight="1"/>
    <row r="416" ht="21" customHeight="1"/>
    <row r="421" ht="9.75" customHeight="1"/>
    <row r="422" ht="18.75" customHeight="1"/>
    <row r="443" ht="14.25" customHeight="1"/>
  </sheetData>
  <sheetProtection/>
  <mergeCells count="222">
    <mergeCell ref="A182:I182"/>
    <mergeCell ref="A223:I223"/>
    <mergeCell ref="B9:B10"/>
    <mergeCell ref="C9:C10"/>
    <mergeCell ref="I146:I148"/>
    <mergeCell ref="A145:I145"/>
    <mergeCell ref="A149:A150"/>
    <mergeCell ref="A183:A185"/>
    <mergeCell ref="B183:B185"/>
    <mergeCell ref="C183:C185"/>
    <mergeCell ref="D183:D185"/>
    <mergeCell ref="E183:E185"/>
    <mergeCell ref="F183:F185"/>
    <mergeCell ref="G183:G185"/>
    <mergeCell ref="H110:H112"/>
    <mergeCell ref="I110:I112"/>
    <mergeCell ref="G146:G148"/>
    <mergeCell ref="H146:H148"/>
    <mergeCell ref="H183:H185"/>
    <mergeCell ref="I183:I185"/>
    <mergeCell ref="D146:D148"/>
    <mergeCell ref="E146:E148"/>
    <mergeCell ref="C132:C133"/>
    <mergeCell ref="C134:C135"/>
    <mergeCell ref="B141:B142"/>
    <mergeCell ref="B130:B131"/>
    <mergeCell ref="I73:I75"/>
    <mergeCell ref="A72:I72"/>
    <mergeCell ref="A76:A77"/>
    <mergeCell ref="A110:A112"/>
    <mergeCell ref="B110:B112"/>
    <mergeCell ref="C110:C112"/>
    <mergeCell ref="D110:D112"/>
    <mergeCell ref="E110:E112"/>
    <mergeCell ref="F110:F112"/>
    <mergeCell ref="A73:A75"/>
    <mergeCell ref="B73:B75"/>
    <mergeCell ref="C73:C75"/>
    <mergeCell ref="D73:D75"/>
    <mergeCell ref="C100:C101"/>
    <mergeCell ref="F146:F148"/>
    <mergeCell ref="A113:A114"/>
    <mergeCell ref="A146:A148"/>
    <mergeCell ref="B146:B148"/>
    <mergeCell ref="C146:C148"/>
    <mergeCell ref="C40:C41"/>
    <mergeCell ref="G110:G112"/>
    <mergeCell ref="E73:E75"/>
    <mergeCell ref="F73:F75"/>
    <mergeCell ref="G73:G75"/>
    <mergeCell ref="H73:H75"/>
    <mergeCell ref="E37:E39"/>
    <mergeCell ref="F37:F39"/>
    <mergeCell ref="G37:G39"/>
    <mergeCell ref="H37:H39"/>
    <mergeCell ref="A37:A39"/>
    <mergeCell ref="B37:B39"/>
    <mergeCell ref="C37:C39"/>
    <mergeCell ref="D37:D39"/>
    <mergeCell ref="C177:C178"/>
    <mergeCell ref="B177:B178"/>
    <mergeCell ref="C171:C172"/>
    <mergeCell ref="C173:C174"/>
    <mergeCell ref="B157:B158"/>
    <mergeCell ref="C157:C158"/>
    <mergeCell ref="B159:B160"/>
    <mergeCell ref="C166:C167"/>
    <mergeCell ref="B187:B188"/>
    <mergeCell ref="B191:B192"/>
    <mergeCell ref="B171:B172"/>
    <mergeCell ref="B173:B174"/>
    <mergeCell ref="B175:B176"/>
    <mergeCell ref="C187:C188"/>
    <mergeCell ref="C189:C190"/>
    <mergeCell ref="C191:C192"/>
    <mergeCell ref="B189:B190"/>
    <mergeCell ref="C175:C176"/>
    <mergeCell ref="B153:B154"/>
    <mergeCell ref="C153:C154"/>
    <mergeCell ref="B162:B163"/>
    <mergeCell ref="C162:C163"/>
    <mergeCell ref="B164:B165"/>
    <mergeCell ref="C164:C165"/>
    <mergeCell ref="B132:B133"/>
    <mergeCell ref="B134:B135"/>
    <mergeCell ref="B138:B139"/>
    <mergeCell ref="C138:C139"/>
    <mergeCell ref="B136:B137"/>
    <mergeCell ref="C104:C105"/>
    <mergeCell ref="B121:B122"/>
    <mergeCell ref="B123:B124"/>
    <mergeCell ref="C127:C128"/>
    <mergeCell ref="B125:B126"/>
    <mergeCell ref="C102:C103"/>
    <mergeCell ref="C119:C120"/>
    <mergeCell ref="C107:C108"/>
    <mergeCell ref="C113:C114"/>
    <mergeCell ref="C115:C116"/>
    <mergeCell ref="C117:C118"/>
    <mergeCell ref="A109:I109"/>
    <mergeCell ref="B119:B120"/>
    <mergeCell ref="A100:A105"/>
    <mergeCell ref="B100:B101"/>
    <mergeCell ref="B127:B128"/>
    <mergeCell ref="C121:C122"/>
    <mergeCell ref="C123:C124"/>
    <mergeCell ref="C125:C126"/>
    <mergeCell ref="B107:B108"/>
    <mergeCell ref="B113:B114"/>
    <mergeCell ref="B115:B116"/>
    <mergeCell ref="B117:B118"/>
    <mergeCell ref="B102:B103"/>
    <mergeCell ref="B104:B105"/>
    <mergeCell ref="C91:C92"/>
    <mergeCell ref="C93:C94"/>
    <mergeCell ref="C95:C96"/>
    <mergeCell ref="C97:C98"/>
    <mergeCell ref="B91:B92"/>
    <mergeCell ref="B93:B94"/>
    <mergeCell ref="B95:B96"/>
    <mergeCell ref="B97:B98"/>
    <mergeCell ref="C81:C82"/>
    <mergeCell ref="C83:C84"/>
    <mergeCell ref="C87:C88"/>
    <mergeCell ref="C89:C90"/>
    <mergeCell ref="C85:C86"/>
    <mergeCell ref="A81:A98"/>
    <mergeCell ref="B81:B82"/>
    <mergeCell ref="B83:B84"/>
    <mergeCell ref="B87:B88"/>
    <mergeCell ref="B89:B90"/>
    <mergeCell ref="B85:B86"/>
    <mergeCell ref="B78:B79"/>
    <mergeCell ref="C78:C79"/>
    <mergeCell ref="C76:C77"/>
    <mergeCell ref="A65:A68"/>
    <mergeCell ref="B65:B66"/>
    <mergeCell ref="B67:B68"/>
    <mergeCell ref="C65:C66"/>
    <mergeCell ref="C67:C68"/>
    <mergeCell ref="B70:B71"/>
    <mergeCell ref="C70:C71"/>
    <mergeCell ref="B58:B59"/>
    <mergeCell ref="B62:B63"/>
    <mergeCell ref="B60:B61"/>
    <mergeCell ref="A49:A50"/>
    <mergeCell ref="B49:B50"/>
    <mergeCell ref="B56:B57"/>
    <mergeCell ref="B76:B77"/>
    <mergeCell ref="C49:C50"/>
    <mergeCell ref="C52:C53"/>
    <mergeCell ref="B52:B53"/>
    <mergeCell ref="A52:A63"/>
    <mergeCell ref="C54:C55"/>
    <mergeCell ref="C56:C57"/>
    <mergeCell ref="C58:C59"/>
    <mergeCell ref="C62:C63"/>
    <mergeCell ref="B54:B55"/>
    <mergeCell ref="B7:B8"/>
    <mergeCell ref="C60:C61"/>
    <mergeCell ref="C136:C137"/>
    <mergeCell ref="A130:A139"/>
    <mergeCell ref="C130:C131"/>
    <mergeCell ref="A23:A30"/>
    <mergeCell ref="B27:B28"/>
    <mergeCell ref="C27:C28"/>
    <mergeCell ref="B23:B24"/>
    <mergeCell ref="C7:C8"/>
    <mergeCell ref="B149:B150"/>
    <mergeCell ref="B168:B169"/>
    <mergeCell ref="C168:C169"/>
    <mergeCell ref="B155:B156"/>
    <mergeCell ref="C155:C156"/>
    <mergeCell ref="B166:B167"/>
    <mergeCell ref="C159:C160"/>
    <mergeCell ref="C149:C150"/>
    <mergeCell ref="B151:B152"/>
    <mergeCell ref="C151:C152"/>
    <mergeCell ref="A1:I1"/>
    <mergeCell ref="A2:A4"/>
    <mergeCell ref="B2:B4"/>
    <mergeCell ref="C2:C4"/>
    <mergeCell ref="E2:E4"/>
    <mergeCell ref="I2:I4"/>
    <mergeCell ref="F2:F4"/>
    <mergeCell ref="D2:D4"/>
    <mergeCell ref="H2:H4"/>
    <mergeCell ref="G2:G4"/>
    <mergeCell ref="A12:A15"/>
    <mergeCell ref="C12:C13"/>
    <mergeCell ref="B12:B13"/>
    <mergeCell ref="B14:B15"/>
    <mergeCell ref="C14:C15"/>
    <mergeCell ref="B17:B18"/>
    <mergeCell ref="C17:C18"/>
    <mergeCell ref="B20:B21"/>
    <mergeCell ref="C20:C21"/>
    <mergeCell ref="C23:C24"/>
    <mergeCell ref="B25:B26"/>
    <mergeCell ref="C25:C26"/>
    <mergeCell ref="B29:B30"/>
    <mergeCell ref="C29:C30"/>
    <mergeCell ref="A193:D193"/>
    <mergeCell ref="A32:A35"/>
    <mergeCell ref="B44:B45"/>
    <mergeCell ref="B46:B47"/>
    <mergeCell ref="C32:C33"/>
    <mergeCell ref="C34:C35"/>
    <mergeCell ref="A162:A169"/>
    <mergeCell ref="B143:B144"/>
    <mergeCell ref="C141:C142"/>
    <mergeCell ref="C143:C144"/>
    <mergeCell ref="C42:C43"/>
    <mergeCell ref="C44:C45"/>
    <mergeCell ref="C46:C47"/>
    <mergeCell ref="B32:B33"/>
    <mergeCell ref="B34:B35"/>
    <mergeCell ref="B40:B41"/>
    <mergeCell ref="B42:B43"/>
    <mergeCell ref="A36:I36"/>
    <mergeCell ref="I37:I39"/>
    <mergeCell ref="A40:A41"/>
  </mergeCells>
  <printOptions horizontalCentered="1"/>
  <pageMargins left="0.5511811023622047" right="0.5511811023622047" top="0.7086614173228347" bottom="0.6299212598425197" header="0.5118110236220472" footer="0.5118110236220472"/>
  <pageSetup horizontalDpi="300" verticalDpi="300" orientation="landscape" paperSize="9" scale="95" r:id="rId1"/>
  <headerFooter alignWithMargins="0">
    <oddHeader>&amp;R&amp;"Arial,Normalny"&amp;8Tabela  nr 2  do uzasadnienia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2011-03-01T11:55:35Z</cp:lastPrinted>
  <dcterms:created xsi:type="dcterms:W3CDTF">2008-11-04T11:49:28Z</dcterms:created>
  <dcterms:modified xsi:type="dcterms:W3CDTF">2011-03-01T12:11:15Z</dcterms:modified>
  <cp:category/>
  <cp:version/>
  <cp:contentType/>
  <cp:contentStatus/>
</cp:coreProperties>
</file>